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6 AFF" sheetId="1" r:id="rId1"/>
  </sheets>
  <externalReferences>
    <externalReference r:id="rId2"/>
    <externalReference r:id="rId3"/>
  </externalReferences>
  <definedNames>
    <definedName name="_xlnm.Print_Titles" localSheetId="0">'06 AFF'!$1:$9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/>
  <c r="Q17"/>
  <c r="R17"/>
  <c r="S17"/>
  <c r="T17"/>
  <c r="P19"/>
  <c r="Q19"/>
  <c r="R19"/>
  <c r="S19"/>
  <c r="T19"/>
  <c r="P20"/>
  <c r="Q20"/>
  <c r="R20"/>
  <c r="S20"/>
  <c r="T20"/>
  <c r="P21"/>
  <c r="Q21"/>
  <c r="R21"/>
  <c r="S21"/>
  <c r="T21"/>
  <c r="P23"/>
  <c r="Q23"/>
  <c r="R23"/>
  <c r="S23"/>
  <c r="T23"/>
  <c r="P24"/>
  <c r="Q24"/>
  <c r="R24"/>
  <c r="S24"/>
  <c r="T24"/>
  <c r="P25"/>
  <c r="Q25"/>
  <c r="R25"/>
  <c r="S25"/>
  <c r="T25"/>
  <c r="P26"/>
  <c r="Q26"/>
  <c r="R26"/>
  <c r="S26"/>
  <c r="T26"/>
  <c r="O26"/>
  <c r="O25"/>
  <c r="O24"/>
  <c r="O23"/>
  <c r="O21"/>
  <c r="O20"/>
  <c r="O19"/>
  <c r="O17"/>
  <c r="U26" l="1"/>
  <c r="U21"/>
  <c r="AC20"/>
  <c r="AG26"/>
  <c r="S16"/>
  <c r="R16"/>
  <c r="AC26"/>
  <c r="O16"/>
  <c r="B26"/>
  <c r="T15"/>
  <c r="Y25"/>
  <c r="Q15"/>
  <c r="P15"/>
  <c r="B25"/>
  <c r="AG24"/>
  <c r="U24"/>
  <c r="AC24"/>
  <c r="B24"/>
  <c r="S14"/>
  <c r="U23"/>
  <c r="AG23"/>
  <c r="O14"/>
  <c r="B23"/>
  <c r="AG22"/>
  <c r="AC22"/>
  <c r="Y22"/>
  <c r="U22"/>
  <c r="S13"/>
  <c r="AC13" s="1"/>
  <c r="U13"/>
  <c r="B21"/>
  <c r="B20"/>
  <c r="U19"/>
  <c r="B19"/>
  <c r="AC18"/>
  <c r="B18"/>
  <c r="T12"/>
  <c r="P12"/>
  <c r="B17"/>
  <c r="P16"/>
  <c r="S15"/>
  <c r="R15"/>
  <c r="O15"/>
  <c r="AG15" s="1"/>
  <c r="Q14"/>
  <c r="P13"/>
  <c r="AG25"/>
  <c r="AC23"/>
  <c r="U25"/>
  <c r="U14" l="1"/>
  <c r="AC16"/>
  <c r="AC15"/>
  <c r="U15"/>
  <c r="AG21"/>
  <c r="Y21"/>
  <c r="AC21"/>
  <c r="AG20"/>
  <c r="AC14"/>
  <c r="Q12"/>
  <c r="Q11" s="1"/>
  <c r="Y19"/>
  <c r="Y20"/>
  <c r="Y24"/>
  <c r="Y16"/>
  <c r="Y15"/>
  <c r="AC19"/>
  <c r="R14"/>
  <c r="Y14" s="1"/>
  <c r="O12"/>
  <c r="O11" s="1"/>
  <c r="O10" s="1"/>
  <c r="S12"/>
  <c r="AG19"/>
  <c r="U20"/>
  <c r="P14"/>
  <c r="P11" s="1"/>
  <c r="P10" s="1"/>
  <c r="Y23"/>
  <c r="AC25"/>
  <c r="Q16"/>
  <c r="U16" s="1"/>
  <c r="Y18"/>
  <c r="AG18"/>
  <c r="AC17"/>
  <c r="Y17"/>
  <c r="U17"/>
  <c r="T14"/>
  <c r="AG14" s="1"/>
  <c r="T16"/>
  <c r="AG16" s="1"/>
  <c r="R12"/>
  <c r="AG17"/>
  <c r="Y26"/>
  <c r="R13"/>
  <c r="Y13" s="1"/>
  <c r="T13"/>
  <c r="AG13" s="1"/>
  <c r="U18"/>
  <c r="AG12" l="1"/>
  <c r="AC12"/>
  <c r="U12"/>
  <c r="S11"/>
  <c r="S10" s="1"/>
  <c r="AC10" s="1"/>
  <c r="T11"/>
  <c r="Y12"/>
  <c r="R11"/>
  <c r="U11"/>
  <c r="Q10"/>
  <c r="U10" s="1"/>
  <c r="AC11" l="1"/>
  <c r="R10"/>
  <c r="Y10" s="1"/>
  <c r="Y11"/>
  <c r="AG11"/>
  <c r="T10"/>
  <c r="AG10" s="1"/>
</calcChain>
</file>

<file path=xl/sharedStrings.xml><?xml version="1.0" encoding="utf-8"?>
<sst xmlns="http://schemas.openxmlformats.org/spreadsheetml/2006/main" count="154" uniqueCount="118">
  <si>
    <r>
      <rPr>
        <b/>
        <sz val="11"/>
        <color theme="1"/>
        <rFont val="Arial"/>
        <family val="2"/>
      </rPr>
      <t xml:space="preserve">Secretaría de Finanzas y Administración
</t>
    </r>
    <r>
      <rPr>
        <sz val="11"/>
        <color theme="1"/>
        <rFont val="Arial"/>
        <family val="2"/>
      </rPr>
      <t xml:space="preserve">Dirección General de Egresos
Dirección de Presupuesto
</t>
    </r>
  </si>
  <si>
    <t xml:space="preserve">Clave:
Emisión:
Versión:
Página: 1 de 1
</t>
  </si>
  <si>
    <r>
      <rPr>
        <b/>
        <sz val="10"/>
        <color theme="1"/>
        <rFont val="Arial"/>
        <family val="2"/>
      </rPr>
      <t>FICHA DE MONITOREO Y SEGUIMIENTO</t>
    </r>
    <r>
      <rPr>
        <sz val="10"/>
        <color theme="1"/>
        <rFont val="Arial"/>
        <family val="2"/>
      </rPr>
      <t xml:space="preserve">
(Avance Físico y Financiero)
</t>
    </r>
  </si>
  <si>
    <t xml:space="preserve">Clasificación Programática: </t>
  </si>
  <si>
    <t>F - Promoción y fomento</t>
  </si>
  <si>
    <t>Denominación del Pp:</t>
  </si>
  <si>
    <t>25 - MODERNIZACIÓN DEL SECTOR AGROPECUARIO, ACUÍCOLA, PESQUERO Y FORESTAL</t>
  </si>
  <si>
    <t>Eje de la Política Pública (PED):</t>
  </si>
  <si>
    <t>COMPROMISO CON LA INFRAESTRUCTURA CONECTIVA, PRODUCTIVIDAD SUSTENTABLE Y PROGRESO ECONOMICO</t>
  </si>
  <si>
    <t>Unidad Presupuestal:</t>
  </si>
  <si>
    <t>SECRETARIA DE DESARROLLO RURAL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</si>
  <si>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</si>
  <si>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</si>
  <si>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</si>
  <si>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</si>
  <si>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</si>
  <si>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</si>
  <si>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</si>
  <si>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</si>
  <si>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</si>
  <si>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</si>
  <si>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</si>
  <si>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</si>
  <si>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</si>
  <si>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</si>
  <si>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</si>
  <si>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</si>
  <si>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</si>
  <si>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</si>
  <si>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</si>
  <si>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</si>
  <si>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</si>
  <si>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</si>
  <si>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</si>
  <si>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</si>
  <si>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</si>
  <si>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</si>
  <si>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desarrollo económico del Estado de Colima mediante la gestión y fomento de programas y acciones que incidan en una mayor productividad, comercialización, competitiva y rentabilidad del sector agropecuario forestal acuícola y pesquero.</t>
  </si>
  <si>
    <t>Porcentaje de participación del sector agropecuario (actividades primarias) en el producto interno  bruto estatal (pib)</t>
  </si>
  <si>
    <t>[(Valor de los bienes y servicios producidos en el sector agropecuario en un año (millones de pesos)] /[ (Valor total del PIB anual estatal (millones de pesos)]* 100</t>
  </si>
  <si>
    <t>Porcentaje.</t>
  </si>
  <si>
    <t>Propósito</t>
  </si>
  <si>
    <t>Los ingresos de los productores rurales crecen como resultado de la competitividad comercial y rentabilidad del sector agropecuario forestal pesquero y acuícola del Estado de Colima.</t>
  </si>
  <si>
    <t>Porcentaje de variación del ingreso promedio anual de los productores rurales del estado de colima.</t>
  </si>
  <si>
    <t>[(Ingreso promedio anual en el año T) / (Ingreso promedio anual del productor en el año T-3)]-1* 100 INGRESO promedio anual = [PIB anual estatal del sector primario ($)] /[Población económicamente activa, ocupada y dedicada a las actividades primarias en</t>
  </si>
  <si>
    <t>Crecimiento del 0.5% del
ingreso promedio anual</t>
  </si>
  <si>
    <t>Componente</t>
  </si>
  <si>
    <t>E055</t>
  </si>
  <si>
    <t>Desarrollo agropecuario, acuícola y pesquero mejorado</t>
  </si>
  <si>
    <t>Porcentaje de productores apoyados que contribuyen al desarrollo agropecuario acuícola y pesquero.</t>
  </si>
  <si>
    <t>[(Número de productores apoyados)/(número de productores solicitantes)] *100</t>
  </si>
  <si>
    <t>Incrementar al menos el 1% del número de productores agropecuarios beneficiados</t>
  </si>
  <si>
    <t>E056</t>
  </si>
  <si>
    <t>Desarrollo forestal mejorado</t>
  </si>
  <si>
    <t>Porcentaje de superficie (hectáreas) apoyadas con la producción de planta forestal de alta calidad</t>
  </si>
  <si>
    <t>E057</t>
  </si>
  <si>
    <t>Conectividad e infraestructura rural e hidroagrícola incrementada</t>
  </si>
  <si>
    <t>Porcentaje de obras hidroagrícolas y conectivas que mejoran la producción rural</t>
  </si>
  <si>
    <t>[(Número de obras hidroagrícolas y conectivas ejecutadas)/(número de obras hidroagrícolas y conectivas solicitadas)] *100</t>
  </si>
  <si>
    <t>Incrementar el 3% de obras hidroagrícolas y conectivas en el Estado.</t>
  </si>
  <si>
    <t>E058</t>
  </si>
  <si>
    <t>Integración productiva rural optimizada</t>
  </si>
  <si>
    <t>Porcentaje de acciones de promoción y gestión para apoyar las actividades productivas así como las de grupos y/o comunidades rurales.</t>
  </si>
  <si>
    <t>[(Número de acciones de promoción y gestión concretadas) /(número de acciones de promoción y gestión pactadas)] * 100</t>
  </si>
  <si>
    <t>Incrementar el 5% de acciones de integración productiva</t>
  </si>
  <si>
    <t>G059</t>
  </si>
  <si>
    <t>Desempeño de funciones acreditado</t>
  </si>
  <si>
    <t>Porcentaje de acciones administrativas que realiza la dependencia para el desempeño de sus actividades</t>
  </si>
  <si>
    <t>[(Número de acciones administrativas realizadas en tiempos establecidos) / Número de acciones administrativas autorizadas)]*100</t>
  </si>
  <si>
    <t>Dar cumplimiento oportuno al 100% de las acciones operativas de la dependencia</t>
  </si>
  <si>
    <t>Actividades</t>
  </si>
  <si>
    <t>Gestionar recursos concurrentes que contribuyan al desarrollo sustentable del campo colimense, fortaleciendo las actividades productivas de todos los Sistemas-Producto de la Entidad y el impulso de fondos de aseguramiento</t>
  </si>
  <si>
    <t>Porcentaje de acciones de gestión de recursos para beneficio del campo colimense</t>
  </si>
  <si>
    <t>[(Número de acciones de gestión de recursos concretadas en el año T) / (número de acciones de gestión concretadas en el año T-1)] -1 * 100</t>
  </si>
  <si>
    <t>Porcentaje</t>
  </si>
  <si>
    <t>Incrementar al menos un 16%
de las acciones que
contribuyen al desarrollo
sustentable del campo
colimense.</t>
  </si>
  <si>
    <t>Brindar apoyos y subsidios a productores de todas las cadenas productivas para impulsar la producción primaria, implementando acciones que mejoren las condiciones fitozoosanitarias del Estado</t>
  </si>
  <si>
    <t>Porcentaje de apoyos que impulsan las actividades de producción primaria</t>
  </si>
  <si>
    <t>[(Número de apoyos otorgados) / (número de apoyos solicitados)]*100</t>
  </si>
  <si>
    <t>Incrementar al menos el 1% del número de productores a apoyar</t>
  </si>
  <si>
    <t>Fortalecer la capacitación competitiva que permita detonar la producción, agregación de valor y comercialización de productos del campo colimense, posicionándolos a través de acciones de promoción agrocomercial y de difusión en mercados actuales y rentables</t>
  </si>
  <si>
    <t>Porcentaje de acciones comerciales que fomentan la competitividad y las actividades de los  productores agropecuarios</t>
  </si>
  <si>
    <t>[(Número de acciones agro comerciales otorgadas) /(Número de acciones agro comerciales  pactadas)] *100</t>
  </si>
  <si>
    <t>Incrementar al menos el 8% de las acciones de producción, agregación de valor y comercialización de productos del campo colimense</t>
  </si>
  <si>
    <t>Destinar apoyos para la organización, fomento e impulso a actividades y proyectos acuícolas y pesqueros del Estado que permitan generar mayor eficiencia en su productividad y comercialización</t>
  </si>
  <si>
    <t>Porcentaje de acciones en beneficio del sector acuícola y pesquero</t>
  </si>
  <si>
    <t>[(Número de acciones otorgadas en el año T) /(Número de acciones otorgadas en el año T-1)]-1 *100</t>
  </si>
  <si>
    <t>Incrementar al menos el 8% de
las acciones de organización,
fomento e impulso a
actividades y proyectos
acuícolas y pesqueros</t>
  </si>
  <si>
    <t>Llevar a cabo la producción de planta forestal de alta calidad convenida para implementar acciones de reforestación y fortalecimiento de la cultura de desarrollo forestal del Estado de Colima</t>
  </si>
  <si>
    <t>Porcentaje de producción de planta para acciones de reforestación</t>
  </si>
  <si>
    <t>[(Número de planta producida en el año T)/( Número de planta producida en el año T-1)] -1*100</t>
  </si>
  <si>
    <t>E056A02</t>
  </si>
  <si>
    <t>Otorgar apoyos y subsidios a productores forestales, promoviendo el pago por servicios ambientales e impulsando acciones de prevención, combate y control de incendios forestales</t>
  </si>
  <si>
    <t>Porcentaje de acciones para fortalecer el desarrollo forestal</t>
  </si>
  <si>
    <t>Impulsar la modernización de la infraestructura rural conectiva y productiva que genere oportunidades de desarrollo del campo colimense, mediante acciones de construcción, ampliación y rehabilitación; así como de conservación y uso sustentable de suelo y agua</t>
  </si>
  <si>
    <t>Porcentaje de apoyos de infraestructura rural que contribuyen al mejoramiento del campo.</t>
  </si>
  <si>
    <t>[(Número de apoyos de infraestructura rural otorgados)/( Número de apoyos de infraestructura rural solicitados)] *100</t>
  </si>
  <si>
    <t>Incrementar el 5% de apoyos
de infraestructura rural para el
campo colimense</t>
  </si>
  <si>
    <t>Gestionar recursos para apoyar la construcción, modernización y tecnificación de obras hidroagrícolas que garanticen el vital líquido a la producción agropecuaria del Estado de Colima</t>
  </si>
  <si>
    <t>Porcentaje de obras hidroagrícolas que garanticen la distribución del agua al sector rural.</t>
  </si>
  <si>
    <t>[(Número de obras hidroagrícolas ejecutadas)/(número de obras hidroagrícolas solicitadas)] *100</t>
  </si>
  <si>
    <t>Incrementar el 5% de obras hidroagrícolas para fortalecer la actividad agropecuaria</t>
  </si>
  <si>
    <t>Propiciar condiciones de organización, capacitación y asesoría para la generación e impulso de proyectos que fomenten el desarrollo de grupos y/o comunidades rurales de la Entidad</t>
  </si>
  <si>
    <t>Porcentaje de acciones que impulsan proyectos productivos de los productores y de las zonas comunitarias de bajo desarrollo</t>
  </si>
  <si>
    <t>[(número de acciones productivas otorgadas en el año T)/ (número de acciones productivas otorgadas en el año T-1)]-1*100</t>
  </si>
  <si>
    <t>Incrementar al menos el 5% del número de acciones de organización, capacitación y asesoría en  beneficio de zonas comunitarias</t>
  </si>
  <si>
    <t>Actividades de apoyo administrativo para el desarrollo agropecuario, forestal y pesquero</t>
  </si>
  <si>
    <t>Porcentaje de recursos económicos ejercidos para el desempeño de funciones de apoyo administrativo</t>
  </si>
  <si>
    <t>[(Recurso económico ejercido)/(recurso económico autorizado) *100</t>
  </si>
  <si>
    <t>Ejercer óptimamente el 100%
del presupuesto autorizado
para el desempeño de
funciones.</t>
  </si>
  <si>
    <t>Documento controlado por medio electrónico, toda copia en papel es un "Documento no controlado"</t>
  </si>
  <si>
    <t>[(Superficie forestal establecida en el año T)/( Superficie forestal establecida en el año T-1)] +1*100</t>
  </si>
  <si>
    <r>
      <rPr>
        <b/>
        <sz val="10"/>
        <color theme="1"/>
        <rFont val="Arial"/>
        <family val="2"/>
      </rPr>
      <t>Mantener</t>
    </r>
    <r>
      <rPr>
        <sz val="10"/>
        <color theme="1"/>
        <rFont val="Arial"/>
        <family val="2"/>
      </rPr>
      <t xml:space="preserve"> el 100% de la producción de planta forestal</t>
    </r>
  </si>
  <si>
    <t>plantas</t>
  </si>
  <si>
    <t>brigadas</t>
  </si>
  <si>
    <t>hectáreas</t>
  </si>
  <si>
    <r>
      <rPr>
        <b/>
        <sz val="10"/>
        <color theme="1"/>
        <rFont val="Arial"/>
        <family val="2"/>
      </rPr>
      <t>Mantener</t>
    </r>
    <r>
      <rPr>
        <sz val="10"/>
        <color theme="1"/>
        <rFont val="Arial"/>
        <family val="2"/>
      </rPr>
      <t xml:space="preserve"> el 100% de la superficie forestal establecida</t>
    </r>
  </si>
  <si>
    <r>
      <rPr>
        <b/>
        <sz val="10"/>
        <color theme="1"/>
        <rFont val="Arial"/>
        <family val="2"/>
      </rPr>
      <t xml:space="preserve">Incrementar el 10% </t>
    </r>
    <r>
      <rPr>
        <sz val="10"/>
        <color theme="1"/>
        <rFont val="Arial"/>
        <family val="2"/>
      </rPr>
      <t>de acciones para el desarrollo forestal.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</si>
</sst>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top"/>
    </xf>
    <xf numFmtId="0" fontId="5" fillId="0" borderId="9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center"/>
    </xf>
    <xf numFmtId="164" fontId="5" fillId="0" borderId="4" xfId="2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165" fontId="5" fillId="0" borderId="4" xfId="1" applyNumberFormat="1" applyFont="1" applyBorder="1" applyAlignment="1">
      <alignment horizontal="center" vertical="top" wrapText="1"/>
    </xf>
    <xf numFmtId="3" fontId="5" fillId="0" borderId="4" xfId="1" applyNumberFormat="1" applyFont="1" applyBorder="1" applyAlignment="1">
      <alignment horizontal="right" vertical="center"/>
    </xf>
    <xf numFmtId="0" fontId="0" fillId="0" borderId="0" xfId="0" applyAlignment="1">
      <alignment vertical="top"/>
    </xf>
    <xf numFmtId="9" fontId="5" fillId="0" borderId="4" xfId="0" applyNumberFormat="1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3" fontId="5" fillId="0" borderId="4" xfId="1" applyNumberFormat="1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5" fillId="0" borderId="4" xfId="0" applyFont="1" applyBorder="1"/>
    <xf numFmtId="3" fontId="5" fillId="0" borderId="4" xfId="1" applyNumberFormat="1" applyFont="1" applyBorder="1" applyAlignment="1">
      <alignment vertical="top"/>
    </xf>
    <xf numFmtId="4" fontId="5" fillId="0" borderId="4" xfId="0" applyNumberFormat="1" applyFont="1" applyBorder="1" applyAlignment="1">
      <alignment vertical="center"/>
    </xf>
    <xf numFmtId="9" fontId="8" fillId="0" borderId="4" xfId="0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top"/>
    </xf>
    <xf numFmtId="16" fontId="5" fillId="0" borderId="4" xfId="0" applyNumberFormat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3" fontId="6" fillId="0" borderId="4" xfId="1" applyNumberFormat="1" applyFont="1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59533</xdr:rowOff>
    </xdr:from>
    <xdr:to>
      <xdr:col>2</xdr:col>
      <xdr:colOff>1020912</xdr:colOff>
      <xdr:row>5</xdr:row>
      <xdr:rowOff>192560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7" y="59533"/>
          <a:ext cx="3223570" cy="1714177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27</xdr:row>
      <xdr:rowOff>8369</xdr:rowOff>
    </xdr:from>
    <xdr:to>
      <xdr:col>19</xdr:col>
      <xdr:colOff>762000</xdr:colOff>
      <xdr:row>36</xdr:row>
      <xdr:rowOff>95249</xdr:rowOff>
    </xdr:to>
    <xdr:grpSp>
      <xdr:nvGrpSpPr>
        <xdr:cNvPr id="3" name="Grupo 2"/>
        <xdr:cNvGrpSpPr/>
      </xdr:nvGrpSpPr>
      <xdr:grpSpPr>
        <a:xfrm>
          <a:off x="2696939" y="24511432"/>
          <a:ext cx="18019936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Ing. Adalberto Zamarroni Cisneros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Desarrollo Rural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 Adalberto Mendoza Anguiano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Administrativo</a:t>
            </a: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AppData/Local/Microsoft/Windows/Temporary%20Internet%20Files/Content.IE5/FLJG1BZ1/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113">
          <cell r="A113" t="str">
            <v>03F25E055A010000</v>
          </cell>
        </row>
        <row r="114">
          <cell r="A114" t="str">
            <v>03F25E055A020000</v>
          </cell>
        </row>
        <row r="115">
          <cell r="A115" t="str">
            <v>03F25E055A030000</v>
          </cell>
        </row>
        <row r="116">
          <cell r="A116" t="str">
            <v>03F25E055A040000</v>
          </cell>
        </row>
        <row r="117">
          <cell r="A117" t="str">
            <v>03F25E056A010000</v>
          </cell>
        </row>
        <row r="118">
          <cell r="A118" t="str">
            <v>03F25E057A010000</v>
          </cell>
        </row>
        <row r="119">
          <cell r="A119" t="str">
            <v>03F25E057A020000</v>
          </cell>
        </row>
        <row r="120">
          <cell r="A120" t="str">
            <v>03F25E058A010000</v>
          </cell>
        </row>
        <row r="121">
          <cell r="A121" t="str">
            <v>03F25G059A010000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8">
          <cell r="C128">
            <v>3375000</v>
          </cell>
          <cell r="D128">
            <v>19125000</v>
          </cell>
          <cell r="E128">
            <v>0</v>
          </cell>
          <cell r="F128">
            <v>0</v>
          </cell>
          <cell r="G128">
            <v>0</v>
          </cell>
          <cell r="H128">
            <v>17797325.32</v>
          </cell>
        </row>
        <row r="129">
          <cell r="C129">
            <v>3375000</v>
          </cell>
          <cell r="D129">
            <v>3375000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C130">
            <v>3375000</v>
          </cell>
          <cell r="D130">
            <v>3375000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C131">
            <v>0</v>
          </cell>
          <cell r="D131">
            <v>463604.98</v>
          </cell>
          <cell r="E131">
            <v>0</v>
          </cell>
          <cell r="F131">
            <v>0</v>
          </cell>
          <cell r="G131">
            <v>148500</v>
          </cell>
          <cell r="H131">
            <v>315104.98</v>
          </cell>
        </row>
        <row r="132">
          <cell r="C132">
            <v>10842000</v>
          </cell>
          <cell r="D132">
            <v>10842000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C133">
            <v>8250000</v>
          </cell>
          <cell r="D133">
            <v>8250000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C134">
            <v>4750210</v>
          </cell>
          <cell r="D134">
            <v>4713410</v>
          </cell>
          <cell r="E134">
            <v>33313.440000000002</v>
          </cell>
          <cell r="F134">
            <v>0</v>
          </cell>
          <cell r="G134">
            <v>569458.79</v>
          </cell>
          <cell r="H134">
            <v>1888862.49</v>
          </cell>
        </row>
        <row r="135">
          <cell r="C135">
            <v>8245283.1299999999</v>
          </cell>
          <cell r="D135">
            <v>8065168.1200000001</v>
          </cell>
          <cell r="E135">
            <v>0</v>
          </cell>
          <cell r="F135">
            <v>1380.4</v>
          </cell>
          <cell r="G135">
            <v>2225104.87</v>
          </cell>
          <cell r="H135">
            <v>4361488.26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9"/>
  <sheetViews>
    <sheetView tabSelected="1" topLeftCell="A25" zoomScale="40" zoomScaleNormal="40" workbookViewId="0">
      <selection activeCell="C10" sqref="C10:E26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37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6.4257812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 t="s">
        <v>1</v>
      </c>
      <c r="AH1" s="47"/>
      <c r="AI1" s="47"/>
      <c r="AJ1" s="47"/>
    </row>
    <row r="2" spans="1:36" ht="33" customHeight="1">
      <c r="D2" s="49" t="s">
        <v>2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7"/>
      <c r="AH2" s="47"/>
      <c r="AI2" s="47"/>
      <c r="AJ2" s="47"/>
    </row>
    <row r="3" spans="1:36">
      <c r="D3" s="2" t="s">
        <v>3</v>
      </c>
      <c r="E3" s="3"/>
      <c r="F3" s="4" t="s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47"/>
      <c r="AH3" s="47"/>
      <c r="AI3" s="47"/>
      <c r="AJ3" s="47"/>
    </row>
    <row r="4" spans="1:36">
      <c r="D4" s="2" t="s">
        <v>5</v>
      </c>
      <c r="E4" s="3"/>
      <c r="F4" s="4" t="s">
        <v>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47"/>
      <c r="AH4" s="47"/>
      <c r="AI4" s="47"/>
      <c r="AJ4" s="47"/>
    </row>
    <row r="5" spans="1:36">
      <c r="D5" s="2" t="s">
        <v>7</v>
      </c>
      <c r="E5" s="3"/>
      <c r="F5" s="4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47"/>
      <c r="AH5" s="47"/>
      <c r="AI5" s="47"/>
      <c r="AJ5" s="47"/>
    </row>
    <row r="6" spans="1:36" ht="21" customHeight="1">
      <c r="D6" s="2" t="s">
        <v>9</v>
      </c>
      <c r="E6" s="6"/>
      <c r="F6" s="7" t="s">
        <v>10</v>
      </c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48"/>
      <c r="AH6" s="48"/>
      <c r="AI6" s="48"/>
      <c r="AJ6" s="48"/>
    </row>
    <row r="7" spans="1:36" ht="27" customHeight="1">
      <c r="A7" s="50" t="s">
        <v>11</v>
      </c>
      <c r="B7" s="53" t="s">
        <v>12</v>
      </c>
      <c r="C7" s="53"/>
      <c r="D7" s="53"/>
      <c r="E7" s="53"/>
      <c r="F7" s="53"/>
      <c r="G7" s="53"/>
      <c r="H7" s="54" t="s">
        <v>13</v>
      </c>
      <c r="I7" s="54"/>
      <c r="J7" s="54"/>
      <c r="K7" s="54"/>
      <c r="L7" s="54"/>
      <c r="M7" s="54"/>
      <c r="N7" s="54"/>
      <c r="O7" s="53" t="s">
        <v>14</v>
      </c>
      <c r="P7" s="53"/>
      <c r="Q7" s="53"/>
      <c r="R7" s="53"/>
      <c r="S7" s="53"/>
      <c r="T7" s="53"/>
      <c r="U7" s="55" t="s">
        <v>15</v>
      </c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7"/>
    </row>
    <row r="8" spans="1:36" ht="21.75" customHeight="1">
      <c r="A8" s="51"/>
      <c r="B8" s="53" t="s">
        <v>16</v>
      </c>
      <c r="C8" s="53" t="s">
        <v>17</v>
      </c>
      <c r="D8" s="53" t="s">
        <v>18</v>
      </c>
      <c r="E8" s="53" t="s">
        <v>19</v>
      </c>
      <c r="F8" s="54" t="s">
        <v>20</v>
      </c>
      <c r="G8" s="54" t="s">
        <v>21</v>
      </c>
      <c r="H8" s="53" t="s">
        <v>22</v>
      </c>
      <c r="I8" s="53"/>
      <c r="J8" s="53"/>
      <c r="K8" s="53"/>
      <c r="L8" s="61" t="s">
        <v>23</v>
      </c>
      <c r="M8" s="61" t="s">
        <v>24</v>
      </c>
      <c r="N8" s="61" t="s">
        <v>25</v>
      </c>
      <c r="O8" s="63" t="s">
        <v>26</v>
      </c>
      <c r="P8" s="50" t="s">
        <v>27</v>
      </c>
      <c r="Q8" s="50" t="s">
        <v>28</v>
      </c>
      <c r="R8" s="50" t="s">
        <v>29</v>
      </c>
      <c r="S8" s="62" t="s">
        <v>30</v>
      </c>
      <c r="T8" s="63" t="s">
        <v>31</v>
      </c>
      <c r="U8" s="55" t="s">
        <v>28</v>
      </c>
      <c r="V8" s="56"/>
      <c r="W8" s="56"/>
      <c r="X8" s="57"/>
      <c r="Y8" s="55" t="s">
        <v>29</v>
      </c>
      <c r="Z8" s="56"/>
      <c r="AA8" s="56"/>
      <c r="AB8" s="57"/>
      <c r="AC8" s="58" t="s">
        <v>30</v>
      </c>
      <c r="AD8" s="59"/>
      <c r="AE8" s="59"/>
      <c r="AF8" s="60"/>
      <c r="AG8" s="55" t="s">
        <v>31</v>
      </c>
      <c r="AH8" s="56"/>
      <c r="AI8" s="56"/>
      <c r="AJ8" s="57"/>
    </row>
    <row r="9" spans="1:36">
      <c r="A9" s="52"/>
      <c r="B9" s="53"/>
      <c r="C9" s="53"/>
      <c r="D9" s="53"/>
      <c r="E9" s="53"/>
      <c r="F9" s="54"/>
      <c r="G9" s="54"/>
      <c r="H9" s="8" t="s">
        <v>32</v>
      </c>
      <c r="I9" s="8" t="s">
        <v>33</v>
      </c>
      <c r="J9" s="8" t="s">
        <v>34</v>
      </c>
      <c r="K9" s="8" t="s">
        <v>35</v>
      </c>
      <c r="L9" s="61"/>
      <c r="M9" s="61"/>
      <c r="N9" s="61"/>
      <c r="O9" s="63"/>
      <c r="P9" s="52"/>
      <c r="Q9" s="52"/>
      <c r="R9" s="52"/>
      <c r="S9" s="62"/>
      <c r="T9" s="63"/>
      <c r="U9" s="9" t="s">
        <v>32</v>
      </c>
      <c r="V9" s="9" t="s">
        <v>33</v>
      </c>
      <c r="W9" s="9" t="s">
        <v>34</v>
      </c>
      <c r="X9" s="9" t="s">
        <v>35</v>
      </c>
      <c r="Y9" s="9" t="s">
        <v>32</v>
      </c>
      <c r="Z9" s="9" t="s">
        <v>33</v>
      </c>
      <c r="AA9" s="9" t="s">
        <v>34</v>
      </c>
      <c r="AB9" s="9" t="s">
        <v>35</v>
      </c>
      <c r="AC9" s="9" t="s">
        <v>32</v>
      </c>
      <c r="AD9" s="9" t="s">
        <v>33</v>
      </c>
      <c r="AE9" s="9" t="s">
        <v>34</v>
      </c>
      <c r="AF9" s="9" t="s">
        <v>35</v>
      </c>
      <c r="AG9" s="9" t="s">
        <v>32</v>
      </c>
      <c r="AH9" s="9" t="s">
        <v>33</v>
      </c>
      <c r="AI9" s="9" t="s">
        <v>34</v>
      </c>
      <c r="AJ9" s="9" t="s">
        <v>35</v>
      </c>
    </row>
    <row r="10" spans="1:36" ht="114.75">
      <c r="A10" s="10" t="s">
        <v>36</v>
      </c>
      <c r="B10" s="11"/>
      <c r="C10" s="64" t="s">
        <v>37</v>
      </c>
      <c r="D10" s="64" t="s">
        <v>38</v>
      </c>
      <c r="E10" s="64" t="s">
        <v>39</v>
      </c>
      <c r="F10" s="12" t="s">
        <v>40</v>
      </c>
      <c r="G10" s="12"/>
      <c r="H10" s="13"/>
      <c r="I10" s="13"/>
      <c r="J10" s="13"/>
      <c r="K10" s="13"/>
      <c r="L10" s="13"/>
      <c r="M10" s="13"/>
      <c r="N10" s="14"/>
      <c r="O10" s="15">
        <f>O11</f>
        <v>42213693.130000003</v>
      </c>
      <c r="P10" s="15">
        <f t="shared" ref="P10:T10" si="0">P11</f>
        <v>58209183.100000001</v>
      </c>
      <c r="Q10" s="15">
        <f t="shared" si="0"/>
        <v>34513.440000000002</v>
      </c>
      <c r="R10" s="15">
        <f t="shared" si="0"/>
        <v>1380.4</v>
      </c>
      <c r="S10" s="15">
        <f t="shared" si="0"/>
        <v>2943063.66</v>
      </c>
      <c r="T10" s="15">
        <f t="shared" si="0"/>
        <v>24362781.049999997</v>
      </c>
      <c r="U10" s="16">
        <f>Q10/O10</f>
        <v>8.1758873580933713E-4</v>
      </c>
      <c r="V10" s="17"/>
      <c r="W10" s="17"/>
      <c r="X10" s="18"/>
      <c r="Y10" s="19">
        <f>R10/O10</f>
        <v>3.2700289826548993E-5</v>
      </c>
      <c r="Z10" s="18"/>
      <c r="AA10" s="18"/>
      <c r="AB10" s="18"/>
      <c r="AC10" s="19">
        <f>S10/O10</f>
        <v>6.9718222732529728E-2</v>
      </c>
      <c r="AD10" s="18"/>
      <c r="AE10" s="18"/>
      <c r="AF10" s="18"/>
      <c r="AG10" s="19">
        <f>T10/O10</f>
        <v>0.57712981839738875</v>
      </c>
      <c r="AH10" s="18"/>
      <c r="AI10" s="18"/>
      <c r="AJ10" s="20"/>
    </row>
    <row r="11" spans="1:36" ht="114.75">
      <c r="A11" s="10" t="s">
        <v>41</v>
      </c>
      <c r="B11" s="13"/>
      <c r="C11" s="65" t="s">
        <v>42</v>
      </c>
      <c r="D11" s="64" t="s">
        <v>43</v>
      </c>
      <c r="E11" s="64" t="s">
        <v>44</v>
      </c>
      <c r="F11" s="12" t="s">
        <v>40</v>
      </c>
      <c r="G11" s="21" t="s">
        <v>45</v>
      </c>
      <c r="H11" s="13"/>
      <c r="I11" s="13"/>
      <c r="J11" s="13"/>
      <c r="K11" s="13"/>
      <c r="L11" s="13"/>
      <c r="M11" s="13"/>
      <c r="N11" s="14"/>
      <c r="O11" s="22">
        <f>SUM(O12:O16)</f>
        <v>42213693.130000003</v>
      </c>
      <c r="P11" s="22">
        <f t="shared" ref="P11:T11" si="1">SUM(P12:P16)</f>
        <v>58209183.100000001</v>
      </c>
      <c r="Q11" s="22">
        <f t="shared" si="1"/>
        <v>34513.440000000002</v>
      </c>
      <c r="R11" s="22">
        <f t="shared" si="1"/>
        <v>1380.4</v>
      </c>
      <c r="S11" s="22">
        <f t="shared" si="1"/>
        <v>2943063.66</v>
      </c>
      <c r="T11" s="22">
        <f t="shared" si="1"/>
        <v>24362781.049999997</v>
      </c>
      <c r="U11" s="16">
        <f t="shared" ref="U11:U25" si="2">Q11/O11</f>
        <v>8.1758873580933713E-4</v>
      </c>
      <c r="V11" s="17"/>
      <c r="W11" s="17"/>
      <c r="X11" s="18"/>
      <c r="Y11" s="19">
        <f t="shared" ref="Y11:Y26" si="3">R11/O11</f>
        <v>3.2700289826548993E-5</v>
      </c>
      <c r="Z11" s="18"/>
      <c r="AA11" s="18"/>
      <c r="AB11" s="18"/>
      <c r="AC11" s="19">
        <f t="shared" ref="AC11:AC26" si="4">S11/O11</f>
        <v>6.9718222732529728E-2</v>
      </c>
      <c r="AD11" s="18"/>
      <c r="AE11" s="18"/>
      <c r="AF11" s="18"/>
      <c r="AG11" s="19">
        <f t="shared" ref="AG11:AG26" si="5">T11/O11</f>
        <v>0.57712981839738875</v>
      </c>
      <c r="AH11" s="18"/>
      <c r="AI11" s="18"/>
      <c r="AJ11" s="20"/>
    </row>
    <row r="12" spans="1:36" ht="76.5">
      <c r="A12" s="42" t="s">
        <v>46</v>
      </c>
      <c r="B12" s="23" t="s">
        <v>47</v>
      </c>
      <c r="C12" s="65" t="s">
        <v>48</v>
      </c>
      <c r="D12" s="65" t="s">
        <v>49</v>
      </c>
      <c r="E12" s="65" t="s">
        <v>50</v>
      </c>
      <c r="F12" s="12" t="s">
        <v>40</v>
      </c>
      <c r="G12" s="24" t="s">
        <v>51</v>
      </c>
      <c r="H12" s="13"/>
      <c r="I12" s="13"/>
      <c r="J12" s="13"/>
      <c r="K12" s="13"/>
      <c r="L12" s="13"/>
      <c r="M12" s="13"/>
      <c r="N12" s="14"/>
      <c r="O12" s="22">
        <f>O17+O18+O19+O20</f>
        <v>10125000</v>
      </c>
      <c r="P12" s="22">
        <f t="shared" ref="P12:T12" si="6">P17+P18+P19+P20</f>
        <v>25875000</v>
      </c>
      <c r="Q12" s="22">
        <f t="shared" si="6"/>
        <v>0</v>
      </c>
      <c r="R12" s="22">
        <f t="shared" si="6"/>
        <v>0</v>
      </c>
      <c r="S12" s="22">
        <f t="shared" si="6"/>
        <v>0</v>
      </c>
      <c r="T12" s="22">
        <f t="shared" si="6"/>
        <v>17797325.32</v>
      </c>
      <c r="U12" s="16">
        <f t="shared" si="2"/>
        <v>0</v>
      </c>
      <c r="V12" s="17"/>
      <c r="W12" s="17"/>
      <c r="X12" s="18"/>
      <c r="Y12" s="19">
        <f t="shared" si="3"/>
        <v>0</v>
      </c>
      <c r="Z12" s="18"/>
      <c r="AA12" s="18"/>
      <c r="AB12" s="18"/>
      <c r="AC12" s="19">
        <f t="shared" si="4"/>
        <v>0</v>
      </c>
      <c r="AD12" s="18"/>
      <c r="AE12" s="18"/>
      <c r="AF12" s="18"/>
      <c r="AG12" s="19">
        <f t="shared" si="5"/>
        <v>1.7577605254320987</v>
      </c>
      <c r="AH12" s="18"/>
      <c r="AI12" s="18"/>
      <c r="AJ12" s="20"/>
    </row>
    <row r="13" spans="1:36" ht="63.75">
      <c r="A13" s="43"/>
      <c r="B13" s="25" t="s">
        <v>52</v>
      </c>
      <c r="C13" s="65" t="s">
        <v>53</v>
      </c>
      <c r="D13" s="65" t="s">
        <v>54</v>
      </c>
      <c r="E13" s="65" t="s">
        <v>111</v>
      </c>
      <c r="F13" s="12" t="s">
        <v>40</v>
      </c>
      <c r="G13" s="24" t="s">
        <v>116</v>
      </c>
      <c r="H13" s="14"/>
      <c r="I13" s="14"/>
      <c r="J13" s="14"/>
      <c r="K13" s="14"/>
      <c r="L13" s="39"/>
      <c r="M13" s="14"/>
      <c r="N13" s="38" t="s">
        <v>115</v>
      </c>
      <c r="O13" s="40">
        <v>1200</v>
      </c>
      <c r="P13" s="26">
        <f t="shared" ref="P13:T13" si="7">P21</f>
        <v>463604.98</v>
      </c>
      <c r="Q13" s="40">
        <v>1200</v>
      </c>
      <c r="R13" s="26">
        <f t="shared" si="7"/>
        <v>0</v>
      </c>
      <c r="S13" s="26">
        <f t="shared" si="7"/>
        <v>148500</v>
      </c>
      <c r="T13" s="26">
        <f t="shared" si="7"/>
        <v>315104.98</v>
      </c>
      <c r="U13" s="16">
        <f t="shared" si="2"/>
        <v>1</v>
      </c>
      <c r="V13" s="17"/>
      <c r="W13" s="17"/>
      <c r="X13" s="18"/>
      <c r="Y13" s="19">
        <f t="shared" si="3"/>
        <v>0</v>
      </c>
      <c r="Z13" s="18"/>
      <c r="AA13" s="18"/>
      <c r="AB13" s="18"/>
      <c r="AC13" s="19">
        <f t="shared" si="4"/>
        <v>123.75</v>
      </c>
      <c r="AD13" s="18"/>
      <c r="AE13" s="18"/>
      <c r="AF13" s="18"/>
      <c r="AG13" s="19">
        <f t="shared" si="5"/>
        <v>262.5874833333333</v>
      </c>
      <c r="AH13" s="18"/>
      <c r="AI13" s="18"/>
      <c r="AJ13" s="20"/>
    </row>
    <row r="14" spans="1:36" ht="63.75">
      <c r="A14" s="43"/>
      <c r="B14" s="25" t="s">
        <v>55</v>
      </c>
      <c r="C14" s="65" t="s">
        <v>56</v>
      </c>
      <c r="D14" s="65" t="s">
        <v>57</v>
      </c>
      <c r="E14" s="65" t="s">
        <v>58</v>
      </c>
      <c r="F14" s="12" t="s">
        <v>40</v>
      </c>
      <c r="G14" s="24" t="s">
        <v>59</v>
      </c>
      <c r="H14" s="14"/>
      <c r="I14" s="14"/>
      <c r="J14" s="14"/>
      <c r="K14" s="14"/>
      <c r="L14" s="14"/>
      <c r="M14" s="14"/>
      <c r="N14" s="14"/>
      <c r="O14" s="26">
        <f>O23+O24</f>
        <v>19092000</v>
      </c>
      <c r="P14" s="26">
        <f t="shared" ref="P14:T14" si="8">P23+P24</f>
        <v>19092000</v>
      </c>
      <c r="Q14" s="26">
        <f t="shared" si="8"/>
        <v>0</v>
      </c>
      <c r="R14" s="26">
        <f t="shared" si="8"/>
        <v>0</v>
      </c>
      <c r="S14" s="26">
        <f t="shared" si="8"/>
        <v>0</v>
      </c>
      <c r="T14" s="26">
        <f t="shared" si="8"/>
        <v>0</v>
      </c>
      <c r="U14" s="16">
        <f t="shared" si="2"/>
        <v>0</v>
      </c>
      <c r="V14" s="17"/>
      <c r="W14" s="17"/>
      <c r="X14" s="18"/>
      <c r="Y14" s="19">
        <f t="shared" si="3"/>
        <v>0</v>
      </c>
      <c r="Z14" s="18"/>
      <c r="AA14" s="18"/>
      <c r="AB14" s="18"/>
      <c r="AC14" s="19">
        <f t="shared" si="4"/>
        <v>0</v>
      </c>
      <c r="AD14" s="18"/>
      <c r="AE14" s="18"/>
      <c r="AF14" s="18"/>
      <c r="AG14" s="19">
        <f t="shared" si="5"/>
        <v>0</v>
      </c>
      <c r="AH14" s="18"/>
      <c r="AI14" s="18"/>
      <c r="AJ14" s="20"/>
    </row>
    <row r="15" spans="1:36" ht="76.5">
      <c r="A15" s="43"/>
      <c r="B15" s="25" t="s">
        <v>60</v>
      </c>
      <c r="C15" s="65" t="s">
        <v>61</v>
      </c>
      <c r="D15" s="65" t="s">
        <v>62</v>
      </c>
      <c r="E15" s="65" t="s">
        <v>63</v>
      </c>
      <c r="F15" s="12" t="s">
        <v>40</v>
      </c>
      <c r="G15" s="24" t="s">
        <v>64</v>
      </c>
      <c r="H15" s="14"/>
      <c r="I15" s="14"/>
      <c r="J15" s="14"/>
      <c r="K15" s="14"/>
      <c r="L15" s="14"/>
      <c r="M15" s="14"/>
      <c r="N15" s="14"/>
      <c r="O15" s="26">
        <f>O25</f>
        <v>4750210</v>
      </c>
      <c r="P15" s="26">
        <f t="shared" ref="P15:T16" si="9">P25</f>
        <v>4713410</v>
      </c>
      <c r="Q15" s="26">
        <f t="shared" si="9"/>
        <v>33313.440000000002</v>
      </c>
      <c r="R15" s="26">
        <f t="shared" si="9"/>
        <v>0</v>
      </c>
      <c r="S15" s="26">
        <f t="shared" si="9"/>
        <v>569458.79</v>
      </c>
      <c r="T15" s="26">
        <f t="shared" si="9"/>
        <v>1888862.49</v>
      </c>
      <c r="U15" s="16">
        <f t="shared" si="2"/>
        <v>7.0130457390304851E-3</v>
      </c>
      <c r="V15" s="17"/>
      <c r="W15" s="17"/>
      <c r="X15" s="18"/>
      <c r="Y15" s="19">
        <f t="shared" si="3"/>
        <v>0</v>
      </c>
      <c r="Z15" s="18"/>
      <c r="AA15" s="18"/>
      <c r="AB15" s="18"/>
      <c r="AC15" s="19">
        <f t="shared" si="4"/>
        <v>0.11988076106108994</v>
      </c>
      <c r="AD15" s="18"/>
      <c r="AE15" s="18"/>
      <c r="AF15" s="18"/>
      <c r="AG15" s="19">
        <f t="shared" si="5"/>
        <v>0.39763768128145915</v>
      </c>
      <c r="AH15" s="18"/>
      <c r="AI15" s="18"/>
      <c r="AJ15" s="20"/>
    </row>
    <row r="16" spans="1:36" ht="102">
      <c r="A16" s="44"/>
      <c r="B16" s="25" t="s">
        <v>65</v>
      </c>
      <c r="C16" s="65" t="s">
        <v>66</v>
      </c>
      <c r="D16" s="65" t="s">
        <v>67</v>
      </c>
      <c r="E16" s="65" t="s">
        <v>68</v>
      </c>
      <c r="F16" s="12" t="s">
        <v>40</v>
      </c>
      <c r="G16" s="24" t="s">
        <v>69</v>
      </c>
      <c r="H16" s="14"/>
      <c r="I16" s="14"/>
      <c r="J16" s="14"/>
      <c r="K16" s="14"/>
      <c r="L16" s="14"/>
      <c r="M16" s="14"/>
      <c r="N16" s="14"/>
      <c r="O16" s="26">
        <f>O26</f>
        <v>8245283.1299999999</v>
      </c>
      <c r="P16" s="26">
        <f t="shared" si="9"/>
        <v>8065168.1200000001</v>
      </c>
      <c r="Q16" s="26">
        <f t="shared" si="9"/>
        <v>0</v>
      </c>
      <c r="R16" s="26">
        <f t="shared" si="9"/>
        <v>1380.4</v>
      </c>
      <c r="S16" s="26">
        <f t="shared" si="9"/>
        <v>2225104.87</v>
      </c>
      <c r="T16" s="26">
        <f t="shared" si="9"/>
        <v>4361488.26</v>
      </c>
      <c r="U16" s="16">
        <f t="shared" si="2"/>
        <v>0</v>
      </c>
      <c r="V16" s="17"/>
      <c r="W16" s="17"/>
      <c r="X16" s="18"/>
      <c r="Y16" s="19">
        <f t="shared" si="3"/>
        <v>1.6741693138195486E-4</v>
      </c>
      <c r="Z16" s="18"/>
      <c r="AA16" s="18"/>
      <c r="AB16" s="18"/>
      <c r="AC16" s="19">
        <f t="shared" si="4"/>
        <v>0.26986397373112403</v>
      </c>
      <c r="AD16" s="18"/>
      <c r="AE16" s="18"/>
      <c r="AF16" s="18"/>
      <c r="AG16" s="19">
        <f t="shared" si="5"/>
        <v>0.52896767657752941</v>
      </c>
      <c r="AH16" s="18"/>
      <c r="AI16" s="18"/>
      <c r="AJ16" s="20"/>
    </row>
    <row r="17" spans="1:36" ht="127.5">
      <c r="A17" s="45" t="s">
        <v>70</v>
      </c>
      <c r="B17" s="27" t="str">
        <f>[1]Sheet1!A113</f>
        <v>03F25E055A010000</v>
      </c>
      <c r="C17" s="65" t="s">
        <v>71</v>
      </c>
      <c r="D17" s="65" t="s">
        <v>72</v>
      </c>
      <c r="E17" s="65" t="s">
        <v>73</v>
      </c>
      <c r="F17" s="12" t="s">
        <v>74</v>
      </c>
      <c r="G17" s="24" t="s">
        <v>75</v>
      </c>
      <c r="H17" s="28"/>
      <c r="I17" s="28"/>
      <c r="J17" s="28"/>
      <c r="K17" s="28"/>
      <c r="L17" s="28"/>
      <c r="M17" s="28"/>
      <c r="N17" s="28"/>
      <c r="O17" s="29">
        <f>[2]Sheet1!C128</f>
        <v>3375000</v>
      </c>
      <c r="P17" s="29">
        <f>[2]Sheet1!D128</f>
        <v>19125000</v>
      </c>
      <c r="Q17" s="29">
        <f>[2]Sheet1!E128</f>
        <v>0</v>
      </c>
      <c r="R17" s="29">
        <f>[2]Sheet1!F128</f>
        <v>0</v>
      </c>
      <c r="S17" s="29">
        <f>[2]Sheet1!G128</f>
        <v>0</v>
      </c>
      <c r="T17" s="29">
        <f>[2]Sheet1!H128</f>
        <v>17797325.32</v>
      </c>
      <c r="U17" s="16">
        <f t="shared" si="2"/>
        <v>0</v>
      </c>
      <c r="V17" s="30"/>
      <c r="W17" s="30"/>
      <c r="X17" s="18"/>
      <c r="Y17" s="19">
        <f t="shared" si="3"/>
        <v>0</v>
      </c>
      <c r="Z17" s="18"/>
      <c r="AA17" s="18"/>
      <c r="AB17" s="18"/>
      <c r="AC17" s="19">
        <f t="shared" si="4"/>
        <v>0</v>
      </c>
      <c r="AD17" s="18"/>
      <c r="AE17" s="18"/>
      <c r="AF17" s="18"/>
      <c r="AG17" s="19">
        <f t="shared" si="5"/>
        <v>5.2732815762962968</v>
      </c>
      <c r="AH17" s="18"/>
      <c r="AI17" s="18"/>
      <c r="AJ17" s="20"/>
    </row>
    <row r="18" spans="1:36" ht="89.25">
      <c r="A18" s="45"/>
      <c r="B18" s="27" t="str">
        <f>[1]Sheet1!A114</f>
        <v>03F25E055A020000</v>
      </c>
      <c r="C18" s="64" t="s">
        <v>76</v>
      </c>
      <c r="D18" s="64" t="s">
        <v>77</v>
      </c>
      <c r="E18" s="65" t="s">
        <v>78</v>
      </c>
      <c r="F18" s="12" t="s">
        <v>74</v>
      </c>
      <c r="G18" s="24" t="s">
        <v>79</v>
      </c>
      <c r="H18" s="28"/>
      <c r="I18" s="28"/>
      <c r="J18" s="28"/>
      <c r="K18" s="28"/>
      <c r="L18" s="28"/>
      <c r="M18" s="28"/>
      <c r="N18" s="28"/>
      <c r="O18" s="29"/>
      <c r="P18" s="29"/>
      <c r="Q18" s="29"/>
      <c r="R18" s="29"/>
      <c r="S18" s="29"/>
      <c r="T18" s="29"/>
      <c r="U18" s="16" t="e">
        <f t="shared" si="2"/>
        <v>#DIV/0!</v>
      </c>
      <c r="V18" s="17"/>
      <c r="W18" s="17"/>
      <c r="X18" s="18"/>
      <c r="Y18" s="19" t="e">
        <f t="shared" si="3"/>
        <v>#DIV/0!</v>
      </c>
      <c r="Z18" s="18"/>
      <c r="AA18" s="18"/>
      <c r="AB18" s="18"/>
      <c r="AC18" s="19" t="e">
        <f t="shared" si="4"/>
        <v>#DIV/0!</v>
      </c>
      <c r="AD18" s="18"/>
      <c r="AE18" s="18"/>
      <c r="AF18" s="18"/>
      <c r="AG18" s="19" t="e">
        <f t="shared" si="5"/>
        <v>#DIV/0!</v>
      </c>
      <c r="AH18" s="18"/>
      <c r="AI18" s="18"/>
      <c r="AJ18" s="20"/>
    </row>
    <row r="19" spans="1:36" ht="132">
      <c r="A19" s="45"/>
      <c r="B19" s="27" t="str">
        <f>[1]Sheet1!A115</f>
        <v>03F25E055A030000</v>
      </c>
      <c r="C19" s="65" t="s">
        <v>80</v>
      </c>
      <c r="D19" s="65" t="s">
        <v>81</v>
      </c>
      <c r="E19" s="65" t="s">
        <v>82</v>
      </c>
      <c r="F19" s="12" t="s">
        <v>74</v>
      </c>
      <c r="G19" s="31" t="s">
        <v>83</v>
      </c>
      <c r="H19" s="28"/>
      <c r="I19" s="28"/>
      <c r="J19" s="28"/>
      <c r="K19" s="28"/>
      <c r="L19" s="28"/>
      <c r="M19" s="28"/>
      <c r="N19" s="28"/>
      <c r="O19" s="29">
        <f>[2]Sheet1!C129</f>
        <v>3375000</v>
      </c>
      <c r="P19" s="29">
        <f>[2]Sheet1!D129</f>
        <v>3375000</v>
      </c>
      <c r="Q19" s="29">
        <f>[2]Sheet1!E129</f>
        <v>0</v>
      </c>
      <c r="R19" s="29">
        <f>[2]Sheet1!F129</f>
        <v>0</v>
      </c>
      <c r="S19" s="29">
        <f>[2]Sheet1!G129</f>
        <v>0</v>
      </c>
      <c r="T19" s="29">
        <f>[2]Sheet1!H129</f>
        <v>0</v>
      </c>
      <c r="U19" s="16">
        <f t="shared" si="2"/>
        <v>0</v>
      </c>
      <c r="V19" s="30"/>
      <c r="W19" s="30"/>
      <c r="X19" s="18"/>
      <c r="Y19" s="19">
        <f t="shared" si="3"/>
        <v>0</v>
      </c>
      <c r="Z19" s="18"/>
      <c r="AA19" s="18"/>
      <c r="AB19" s="18"/>
      <c r="AC19" s="19">
        <f t="shared" si="4"/>
        <v>0</v>
      </c>
      <c r="AD19" s="18"/>
      <c r="AE19" s="18"/>
      <c r="AF19" s="18"/>
      <c r="AG19" s="19">
        <f t="shared" si="5"/>
        <v>0</v>
      </c>
      <c r="AH19" s="18"/>
      <c r="AI19" s="18"/>
      <c r="AJ19" s="20"/>
    </row>
    <row r="20" spans="1:36" ht="144">
      <c r="A20" s="45"/>
      <c r="B20" s="27" t="str">
        <f>[1]Sheet1!A116</f>
        <v>03F25E055A040000</v>
      </c>
      <c r="C20" s="65" t="s">
        <v>84</v>
      </c>
      <c r="D20" s="65" t="s">
        <v>85</v>
      </c>
      <c r="E20" s="65" t="s">
        <v>86</v>
      </c>
      <c r="F20" s="12" t="s">
        <v>74</v>
      </c>
      <c r="G20" s="31" t="s">
        <v>87</v>
      </c>
      <c r="H20" s="28"/>
      <c r="I20" s="28"/>
      <c r="J20" s="28"/>
      <c r="K20" s="28"/>
      <c r="L20" s="28"/>
      <c r="M20" s="28"/>
      <c r="N20" s="28"/>
      <c r="O20" s="29">
        <f>[2]Sheet1!C130</f>
        <v>3375000</v>
      </c>
      <c r="P20" s="29">
        <f>[2]Sheet1!D130</f>
        <v>3375000</v>
      </c>
      <c r="Q20" s="29">
        <f>[2]Sheet1!E130</f>
        <v>0</v>
      </c>
      <c r="R20" s="29">
        <f>[2]Sheet1!F130</f>
        <v>0</v>
      </c>
      <c r="S20" s="29">
        <f>[2]Sheet1!G130</f>
        <v>0</v>
      </c>
      <c r="T20" s="29">
        <f>[2]Sheet1!H130</f>
        <v>0</v>
      </c>
      <c r="U20" s="16">
        <f t="shared" si="2"/>
        <v>0</v>
      </c>
      <c r="V20" s="17"/>
      <c r="W20" s="17"/>
      <c r="X20" s="18"/>
      <c r="Y20" s="19">
        <f t="shared" si="3"/>
        <v>0</v>
      </c>
      <c r="Z20" s="18"/>
      <c r="AA20" s="18"/>
      <c r="AB20" s="18"/>
      <c r="AC20" s="19">
        <f t="shared" si="4"/>
        <v>0</v>
      </c>
      <c r="AD20" s="18"/>
      <c r="AE20" s="18"/>
      <c r="AF20" s="18"/>
      <c r="AG20" s="19">
        <f t="shared" si="5"/>
        <v>0</v>
      </c>
      <c r="AH20" s="18"/>
      <c r="AI20" s="18"/>
      <c r="AJ20" s="20"/>
    </row>
    <row r="21" spans="1:36" ht="89.25">
      <c r="A21" s="45"/>
      <c r="B21" s="27" t="str">
        <f>[1]Sheet1!A117</f>
        <v>03F25E056A010000</v>
      </c>
      <c r="C21" s="65" t="s">
        <v>88</v>
      </c>
      <c r="D21" s="65" t="s">
        <v>89</v>
      </c>
      <c r="E21" s="65" t="s">
        <v>90</v>
      </c>
      <c r="F21" s="12" t="s">
        <v>74</v>
      </c>
      <c r="G21" s="24" t="s">
        <v>112</v>
      </c>
      <c r="H21" s="28"/>
      <c r="I21" s="28"/>
      <c r="J21" s="28"/>
      <c r="K21" s="28"/>
      <c r="L21" s="28"/>
      <c r="M21" s="28"/>
      <c r="N21" s="27" t="s">
        <v>113</v>
      </c>
      <c r="O21" s="41">
        <f>[2]Sheet1!C131</f>
        <v>0</v>
      </c>
      <c r="P21" s="41">
        <f>[2]Sheet1!D131</f>
        <v>463604.98</v>
      </c>
      <c r="Q21" s="41">
        <f>[2]Sheet1!E131</f>
        <v>0</v>
      </c>
      <c r="R21" s="41">
        <f>[2]Sheet1!F131</f>
        <v>0</v>
      </c>
      <c r="S21" s="41">
        <f>[2]Sheet1!G131</f>
        <v>148500</v>
      </c>
      <c r="T21" s="41">
        <f>[2]Sheet1!H131</f>
        <v>315104.98</v>
      </c>
      <c r="U21" s="16" t="e">
        <f t="shared" si="2"/>
        <v>#DIV/0!</v>
      </c>
      <c r="V21" s="17"/>
      <c r="W21" s="17"/>
      <c r="X21" s="18"/>
      <c r="Y21" s="19" t="e">
        <f t="shared" si="3"/>
        <v>#DIV/0!</v>
      </c>
      <c r="Z21" s="18"/>
      <c r="AA21" s="18"/>
      <c r="AB21" s="18"/>
      <c r="AC21" s="19" t="e">
        <f t="shared" si="4"/>
        <v>#DIV/0!</v>
      </c>
      <c r="AD21" s="18"/>
      <c r="AE21" s="18"/>
      <c r="AF21" s="18"/>
      <c r="AG21" s="19" t="e">
        <f t="shared" si="5"/>
        <v>#DIV/0!</v>
      </c>
      <c r="AH21" s="18"/>
      <c r="AI21" s="18"/>
      <c r="AJ21" s="20"/>
    </row>
    <row r="22" spans="1:36" ht="76.5">
      <c r="A22" s="45"/>
      <c r="B22" s="27" t="s">
        <v>91</v>
      </c>
      <c r="C22" s="65" t="s">
        <v>92</v>
      </c>
      <c r="D22" s="65" t="s">
        <v>93</v>
      </c>
      <c r="E22" s="65" t="s">
        <v>86</v>
      </c>
      <c r="F22" s="12" t="s">
        <v>74</v>
      </c>
      <c r="G22" s="24" t="s">
        <v>117</v>
      </c>
      <c r="H22" s="28"/>
      <c r="I22" s="28"/>
      <c r="J22" s="28"/>
      <c r="K22" s="28"/>
      <c r="L22" s="28"/>
      <c r="M22" s="28"/>
      <c r="N22" s="27" t="s">
        <v>114</v>
      </c>
      <c r="O22" s="40"/>
      <c r="P22" s="40"/>
      <c r="Q22" s="40"/>
      <c r="R22" s="40"/>
      <c r="S22" s="40"/>
      <c r="T22" s="40"/>
      <c r="U22" s="16" t="e">
        <f t="shared" si="2"/>
        <v>#DIV/0!</v>
      </c>
      <c r="V22" s="17"/>
      <c r="W22" s="17"/>
      <c r="X22" s="18"/>
      <c r="Y22" s="19" t="e">
        <f t="shared" si="3"/>
        <v>#DIV/0!</v>
      </c>
      <c r="Z22" s="18"/>
      <c r="AA22" s="18"/>
      <c r="AB22" s="18"/>
      <c r="AC22" s="19" t="e">
        <f t="shared" si="4"/>
        <v>#DIV/0!</v>
      </c>
      <c r="AD22" s="18"/>
      <c r="AE22" s="18"/>
      <c r="AF22" s="18"/>
      <c r="AG22" s="19" t="e">
        <f t="shared" si="5"/>
        <v>#DIV/0!</v>
      </c>
      <c r="AH22" s="18"/>
      <c r="AI22" s="18"/>
      <c r="AJ22" s="20"/>
    </row>
    <row r="23" spans="1:36" ht="114.75">
      <c r="A23" s="45"/>
      <c r="B23" s="27" t="str">
        <f>[1]Sheet1!A118</f>
        <v>03F25E057A010000</v>
      </c>
      <c r="C23" s="65" t="s">
        <v>94</v>
      </c>
      <c r="D23" s="65" t="s">
        <v>95</v>
      </c>
      <c r="E23" s="65" t="s">
        <v>96</v>
      </c>
      <c r="F23" s="12" t="s">
        <v>74</v>
      </c>
      <c r="G23" s="31" t="s">
        <v>97</v>
      </c>
      <c r="H23" s="28"/>
      <c r="I23" s="28"/>
      <c r="J23" s="28"/>
      <c r="K23" s="28"/>
      <c r="L23" s="28"/>
      <c r="M23" s="28"/>
      <c r="N23" s="28"/>
      <c r="O23" s="29">
        <f>[2]Sheet1!C132</f>
        <v>10842000</v>
      </c>
      <c r="P23" s="29">
        <f>[2]Sheet1!D132</f>
        <v>10842000</v>
      </c>
      <c r="Q23" s="29">
        <f>[2]Sheet1!E132</f>
        <v>0</v>
      </c>
      <c r="R23" s="29">
        <f>[2]Sheet1!F132</f>
        <v>0</v>
      </c>
      <c r="S23" s="29">
        <f>[2]Sheet1!G132</f>
        <v>0</v>
      </c>
      <c r="T23" s="29">
        <f>[2]Sheet1!H132</f>
        <v>0</v>
      </c>
      <c r="U23" s="16">
        <f t="shared" si="2"/>
        <v>0</v>
      </c>
      <c r="V23" s="17"/>
      <c r="W23" s="17"/>
      <c r="X23" s="18"/>
      <c r="Y23" s="19">
        <f t="shared" si="3"/>
        <v>0</v>
      </c>
      <c r="Z23" s="18"/>
      <c r="AA23" s="18"/>
      <c r="AB23" s="18"/>
      <c r="AC23" s="19">
        <f t="shared" si="4"/>
        <v>0</v>
      </c>
      <c r="AD23" s="18"/>
      <c r="AE23" s="18"/>
      <c r="AF23" s="18"/>
      <c r="AG23" s="19">
        <f t="shared" si="5"/>
        <v>0</v>
      </c>
      <c r="AH23" s="18"/>
      <c r="AI23" s="18"/>
      <c r="AJ23" s="20"/>
    </row>
    <row r="24" spans="1:36" ht="89.25">
      <c r="A24" s="45"/>
      <c r="B24" s="27" t="str">
        <f>[1]Sheet1!A119</f>
        <v>03F25E057A020000</v>
      </c>
      <c r="C24" s="65" t="s">
        <v>98</v>
      </c>
      <c r="D24" s="65" t="s">
        <v>99</v>
      </c>
      <c r="E24" s="65" t="s">
        <v>100</v>
      </c>
      <c r="F24" s="12" t="s">
        <v>74</v>
      </c>
      <c r="G24" s="31" t="s">
        <v>101</v>
      </c>
      <c r="H24" s="28"/>
      <c r="I24" s="28"/>
      <c r="J24" s="28"/>
      <c r="K24" s="28"/>
      <c r="L24" s="28"/>
      <c r="M24" s="28"/>
      <c r="N24" s="28"/>
      <c r="O24" s="29">
        <f>[2]Sheet1!C133</f>
        <v>8250000</v>
      </c>
      <c r="P24" s="29">
        <f>[2]Sheet1!D133</f>
        <v>8250000</v>
      </c>
      <c r="Q24" s="29">
        <f>[2]Sheet1!E133</f>
        <v>0</v>
      </c>
      <c r="R24" s="29">
        <f>[2]Sheet1!F133</f>
        <v>0</v>
      </c>
      <c r="S24" s="29">
        <f>[2]Sheet1!G133</f>
        <v>0</v>
      </c>
      <c r="T24" s="29">
        <f>[2]Sheet1!H133</f>
        <v>0</v>
      </c>
      <c r="U24" s="16">
        <f t="shared" si="2"/>
        <v>0</v>
      </c>
      <c r="V24" s="17"/>
      <c r="W24" s="17"/>
      <c r="X24" s="18"/>
      <c r="Y24" s="19">
        <f t="shared" si="3"/>
        <v>0</v>
      </c>
      <c r="Z24" s="18"/>
      <c r="AA24" s="18"/>
      <c r="AB24" s="18"/>
      <c r="AC24" s="19">
        <f t="shared" si="4"/>
        <v>0</v>
      </c>
      <c r="AD24" s="18"/>
      <c r="AE24" s="18"/>
      <c r="AF24" s="18"/>
      <c r="AG24" s="19">
        <f t="shared" si="5"/>
        <v>0</v>
      </c>
      <c r="AH24" s="18"/>
      <c r="AI24" s="18"/>
      <c r="AJ24" s="20"/>
    </row>
    <row r="25" spans="1:36" ht="120">
      <c r="A25" s="45"/>
      <c r="B25" s="27" t="str">
        <f>[1]Sheet1!A120</f>
        <v>03F25E058A010000</v>
      </c>
      <c r="C25" s="65" t="s">
        <v>102</v>
      </c>
      <c r="D25" s="65" t="s">
        <v>103</v>
      </c>
      <c r="E25" s="65" t="s">
        <v>104</v>
      </c>
      <c r="F25" s="12" t="s">
        <v>74</v>
      </c>
      <c r="G25" s="31" t="s">
        <v>105</v>
      </c>
      <c r="H25" s="28"/>
      <c r="I25" s="28"/>
      <c r="J25" s="28"/>
      <c r="K25" s="28"/>
      <c r="L25" s="28"/>
      <c r="M25" s="28"/>
      <c r="N25" s="28"/>
      <c r="O25" s="29">
        <f>[2]Sheet1!C134</f>
        <v>4750210</v>
      </c>
      <c r="P25" s="29">
        <f>[2]Sheet1!D134</f>
        <v>4713410</v>
      </c>
      <c r="Q25" s="29">
        <f>[2]Sheet1!E134</f>
        <v>33313.440000000002</v>
      </c>
      <c r="R25" s="29">
        <f>[2]Sheet1!F134</f>
        <v>0</v>
      </c>
      <c r="S25" s="29">
        <f>[2]Sheet1!G134</f>
        <v>569458.79</v>
      </c>
      <c r="T25" s="29">
        <f>[2]Sheet1!H134</f>
        <v>1888862.49</v>
      </c>
      <c r="U25" s="16">
        <f t="shared" si="2"/>
        <v>7.0130457390304851E-3</v>
      </c>
      <c r="V25" s="17"/>
      <c r="W25" s="17"/>
      <c r="X25" s="18"/>
      <c r="Y25" s="19">
        <f t="shared" si="3"/>
        <v>0</v>
      </c>
      <c r="Z25" s="18"/>
      <c r="AA25" s="18"/>
      <c r="AB25" s="18"/>
      <c r="AC25" s="19">
        <f t="shared" si="4"/>
        <v>0.11988076106108994</v>
      </c>
      <c r="AD25" s="18"/>
      <c r="AE25" s="18"/>
      <c r="AF25" s="18"/>
      <c r="AG25" s="19">
        <f t="shared" si="5"/>
        <v>0.39763768128145915</v>
      </c>
      <c r="AH25" s="18"/>
      <c r="AI25" s="18"/>
      <c r="AJ25" s="20"/>
    </row>
    <row r="26" spans="1:36" ht="108">
      <c r="A26" s="45"/>
      <c r="B26" s="27" t="str">
        <f>[1]Sheet1!A121</f>
        <v>03F25G059A010000</v>
      </c>
      <c r="C26" s="65" t="s">
        <v>106</v>
      </c>
      <c r="D26" s="65" t="s">
        <v>107</v>
      </c>
      <c r="E26" s="65" t="s">
        <v>108</v>
      </c>
      <c r="F26" s="12" t="s">
        <v>74</v>
      </c>
      <c r="G26" s="31" t="s">
        <v>109</v>
      </c>
      <c r="H26" s="28"/>
      <c r="I26" s="28"/>
      <c r="J26" s="28"/>
      <c r="K26" s="28"/>
      <c r="L26" s="28"/>
      <c r="M26" s="28"/>
      <c r="N26" s="28"/>
      <c r="O26" s="29">
        <f>[2]Sheet1!C135</f>
        <v>8245283.1299999999</v>
      </c>
      <c r="P26" s="29">
        <f>[2]Sheet1!D135</f>
        <v>8065168.1200000001</v>
      </c>
      <c r="Q26" s="29">
        <f>[2]Sheet1!E135</f>
        <v>0</v>
      </c>
      <c r="R26" s="29">
        <f>[2]Sheet1!F135</f>
        <v>1380.4</v>
      </c>
      <c r="S26" s="29">
        <f>[2]Sheet1!G135</f>
        <v>2225104.87</v>
      </c>
      <c r="T26" s="29">
        <f>[2]Sheet1!H135</f>
        <v>4361488.26</v>
      </c>
      <c r="U26" s="16">
        <f>Q26/O26</f>
        <v>0</v>
      </c>
      <c r="V26" s="17"/>
      <c r="W26" s="17"/>
      <c r="X26" s="18"/>
      <c r="Y26" s="19">
        <f t="shared" si="3"/>
        <v>1.6741693138195486E-4</v>
      </c>
      <c r="Z26" s="18"/>
      <c r="AA26" s="18"/>
      <c r="AB26" s="18"/>
      <c r="AC26" s="19">
        <f t="shared" si="4"/>
        <v>0.26986397373112403</v>
      </c>
      <c r="AD26" s="18"/>
      <c r="AE26" s="18"/>
      <c r="AF26" s="18"/>
      <c r="AG26" s="19">
        <f t="shared" si="5"/>
        <v>0.52896767657752941</v>
      </c>
      <c r="AH26" s="18"/>
      <c r="AI26" s="18"/>
      <c r="AJ26" s="20"/>
    </row>
    <row r="27" spans="1:36">
      <c r="A27" s="32"/>
      <c r="B27" s="32"/>
      <c r="C27" s="32"/>
      <c r="D27" s="32"/>
      <c r="E27" s="32"/>
      <c r="F27" s="33"/>
      <c r="G27" s="32"/>
      <c r="H27" s="32"/>
      <c r="I27" s="32"/>
      <c r="J27" s="32"/>
      <c r="K27" s="32"/>
      <c r="L27" s="32"/>
      <c r="M27" s="32"/>
      <c r="N27" s="32"/>
      <c r="O27" s="34"/>
      <c r="P27" s="34"/>
      <c r="Q27" s="34"/>
      <c r="R27" s="34"/>
      <c r="S27" s="34"/>
      <c r="T27" s="34"/>
      <c r="U27" s="34"/>
      <c r="V27" s="34"/>
      <c r="W27" s="34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6">
      <c r="A28" s="32"/>
      <c r="F28"/>
      <c r="K28" s="32"/>
      <c r="L28" s="32"/>
      <c r="M28" s="32"/>
      <c r="N28" s="32"/>
      <c r="O28" s="34"/>
      <c r="P28" s="34"/>
      <c r="Q28" s="34"/>
      <c r="R28" s="34"/>
      <c r="S28" s="35"/>
      <c r="T28" s="34"/>
      <c r="U28" s="34"/>
      <c r="V28" s="34"/>
      <c r="W28" s="34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6">
      <c r="A29" s="32"/>
      <c r="B29" s="32"/>
      <c r="C29" s="32"/>
      <c r="D29" s="32"/>
      <c r="E29" s="32"/>
      <c r="F29" s="33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</row>
    <row r="30" spans="1:36">
      <c r="A30" s="32"/>
      <c r="B30" s="32"/>
      <c r="C30" s="32"/>
      <c r="D30" s="32"/>
      <c r="E30" s="32"/>
      <c r="F30" s="33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36">
      <c r="A31" s="32"/>
      <c r="B31" s="32"/>
      <c r="C31" s="32"/>
      <c r="D31" s="32"/>
      <c r="E31" s="32"/>
      <c r="F31" s="33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36">
      <c r="A32" s="32"/>
      <c r="B32" s="32"/>
      <c r="C32" s="32"/>
      <c r="D32" s="32"/>
      <c r="E32" s="32"/>
      <c r="F32" s="33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23">
      <c r="A33" s="32"/>
      <c r="B33" s="32"/>
      <c r="C33" s="32"/>
      <c r="D33" s="32"/>
      <c r="E33" s="32"/>
      <c r="F33" s="33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>
      <c r="A34" s="32"/>
      <c r="B34" s="32"/>
      <c r="C34" s="32"/>
      <c r="D34" s="32"/>
      <c r="E34" s="32"/>
      <c r="F34" s="33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>
      <c r="A35" s="32"/>
      <c r="B35" s="32"/>
      <c r="C35" s="32"/>
      <c r="D35" s="32"/>
      <c r="E35" s="32"/>
      <c r="F35" s="3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>
      <c r="A36" s="32"/>
      <c r="B36" s="32"/>
      <c r="C36" s="32"/>
      <c r="D36" s="32"/>
      <c r="E36" s="32"/>
      <c r="F36" s="33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</row>
    <row r="39" spans="1:23" ht="18.75">
      <c r="B39" s="36" t="s">
        <v>110</v>
      </c>
    </row>
  </sheetData>
  <mergeCells count="30"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  <mergeCell ref="A12:A16"/>
    <mergeCell ref="A17:A26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</mergeCells>
  <pageMargins left="0.47244094488188981" right="0.27559055118110237" top="0.74803149606299213" bottom="0.74803149606299213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06 AFF</vt:lpstr>
      <vt:lpstr>'06 AFF'!Títulos_a_imprimir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2014-06-16T17:14:44Z</cp:lastPrinted>
  <dcterms:created xsi:type="dcterms:W3CDTF">2014-05-06T17:14:33Z</dcterms:created>
  <dcterms:modified xsi:type="dcterms:W3CDTF">2014-06-16T17:16:41Z</dcterms:modified>
</cp:coreProperties>
</file>