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3 AFF" sheetId="1" r:id="rId1"/>
  </sheets>
  <externalReferences>
    <externalReference r:id="rId2"/>
    <externalReference r:id="rId3"/>
  </externalReferences>
  <definedNames>
    <definedName name="_xlnm.Print_Titles" localSheetId="0">'13 AFF'!$1:$9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1"/>
  <c r="Q20"/>
  <c r="R20"/>
  <c r="S20"/>
  <c r="T20"/>
  <c r="P21"/>
  <c r="Q21"/>
  <c r="R21"/>
  <c r="S21"/>
  <c r="T21"/>
  <c r="P22"/>
  <c r="Q22"/>
  <c r="R22"/>
  <c r="S22"/>
  <c r="T22"/>
  <c r="P23"/>
  <c r="Q23"/>
  <c r="R23"/>
  <c r="S23"/>
  <c r="T23"/>
  <c r="P24"/>
  <c r="Q24"/>
  <c r="R24"/>
  <c r="S24"/>
  <c r="T24"/>
  <c r="P25"/>
  <c r="Q25"/>
  <c r="R25"/>
  <c r="S25"/>
  <c r="T25"/>
  <c r="P27"/>
  <c r="Q27"/>
  <c r="R27"/>
  <c r="S27"/>
  <c r="T27"/>
  <c r="P28"/>
  <c r="Q28"/>
  <c r="R28"/>
  <c r="S28"/>
  <c r="T28"/>
  <c r="P29"/>
  <c r="Q29"/>
  <c r="R29"/>
  <c r="S29"/>
  <c r="T29"/>
  <c r="P30"/>
  <c r="Q30"/>
  <c r="R30"/>
  <c r="S30"/>
  <c r="T30"/>
  <c r="P31"/>
  <c r="Q31"/>
  <c r="R31"/>
  <c r="S31"/>
  <c r="T31"/>
  <c r="P32"/>
  <c r="Q32"/>
  <c r="R32"/>
  <c r="S32"/>
  <c r="T32"/>
  <c r="O32"/>
  <c r="O31"/>
  <c r="O30"/>
  <c r="O29"/>
  <c r="O28"/>
  <c r="O27"/>
  <c r="O25"/>
  <c r="O24"/>
  <c r="O23"/>
  <c r="O22"/>
  <c r="O21"/>
  <c r="O20"/>
  <c r="R12" l="1"/>
  <c r="P13"/>
  <c r="Q13"/>
  <c r="R13"/>
  <c r="S15"/>
  <c r="S16"/>
  <c r="R17"/>
  <c r="Q18"/>
  <c r="R18"/>
  <c r="T18"/>
  <c r="P19"/>
  <c r="S19"/>
  <c r="T19"/>
  <c r="O18"/>
  <c r="O17"/>
  <c r="O15"/>
  <c r="Y22"/>
  <c r="O13"/>
  <c r="O12"/>
  <c r="B32"/>
  <c r="Y31"/>
  <c r="B31"/>
  <c r="B30"/>
  <c r="B29"/>
  <c r="B28"/>
  <c r="Y27"/>
  <c r="B27"/>
  <c r="AG26"/>
  <c r="AC26"/>
  <c r="Y26"/>
  <c r="U26"/>
  <c r="B25"/>
  <c r="T15"/>
  <c r="B24"/>
  <c r="B23"/>
  <c r="O14"/>
  <c r="B22"/>
  <c r="T13"/>
  <c r="B21"/>
  <c r="P12"/>
  <c r="B20"/>
  <c r="R19"/>
  <c r="Q19"/>
  <c r="O19"/>
  <c r="S18"/>
  <c r="P18"/>
  <c r="Q17"/>
  <c r="P17"/>
  <c r="Q15"/>
  <c r="P15"/>
  <c r="Q12"/>
  <c r="Y24" l="1"/>
  <c r="U15"/>
  <c r="Y17"/>
  <c r="U13"/>
  <c r="U19"/>
  <c r="P14"/>
  <c r="AG22"/>
  <c r="U23"/>
  <c r="O16"/>
  <c r="AC16" s="1"/>
  <c r="P16"/>
  <c r="T16"/>
  <c r="U28"/>
  <c r="AG31"/>
  <c r="U32"/>
  <c r="Y19"/>
  <c r="U22"/>
  <c r="R14"/>
  <c r="Y14" s="1"/>
  <c r="U27"/>
  <c r="R16"/>
  <c r="U31"/>
  <c r="Y32"/>
  <c r="AC18"/>
  <c r="AC21"/>
  <c r="AC25"/>
  <c r="AC30"/>
  <c r="U12"/>
  <c r="AG18"/>
  <c r="AC20"/>
  <c r="AG25"/>
  <c r="AC29"/>
  <c r="AG30"/>
  <c r="S12"/>
  <c r="AC12" s="1"/>
  <c r="U18"/>
  <c r="AC19"/>
  <c r="AG20"/>
  <c r="U21"/>
  <c r="AC23"/>
  <c r="AG24"/>
  <c r="U25"/>
  <c r="AC28"/>
  <c r="AG29"/>
  <c r="U30"/>
  <c r="AC32"/>
  <c r="T12"/>
  <c r="S14"/>
  <c r="AC14" s="1"/>
  <c r="T17"/>
  <c r="AG17" s="1"/>
  <c r="Y18"/>
  <c r="AG19"/>
  <c r="U20"/>
  <c r="Y21"/>
  <c r="AC22"/>
  <c r="AG23"/>
  <c r="U24"/>
  <c r="Y25"/>
  <c r="AC27"/>
  <c r="AG28"/>
  <c r="U29"/>
  <c r="Y30"/>
  <c r="AC31"/>
  <c r="AG32"/>
  <c r="AG13"/>
  <c r="AG15"/>
  <c r="U17"/>
  <c r="Y12"/>
  <c r="Y13"/>
  <c r="AC15"/>
  <c r="AG27"/>
  <c r="AG12"/>
  <c r="T14"/>
  <c r="AG14" s="1"/>
  <c r="R15"/>
  <c r="Y15" s="1"/>
  <c r="Y23"/>
  <c r="AC24"/>
  <c r="S13"/>
  <c r="AC13" s="1"/>
  <c r="Q14"/>
  <c r="Q16"/>
  <c r="S17"/>
  <c r="AC17" s="1"/>
  <c r="Y20"/>
  <c r="Y29"/>
  <c r="AG21"/>
  <c r="Y28"/>
  <c r="P11" l="1"/>
  <c r="P10" s="1"/>
  <c r="AG16"/>
  <c r="U16"/>
  <c r="Y16"/>
  <c r="O11"/>
  <c r="O10" s="1"/>
  <c r="R11"/>
  <c r="R10"/>
  <c r="U14"/>
  <c r="Q11"/>
  <c r="T11"/>
  <c r="S11"/>
  <c r="Y11" l="1"/>
  <c r="Y10"/>
  <c r="U11"/>
  <c r="Q10"/>
  <c r="U10" s="1"/>
  <c r="S10"/>
  <c r="AC10" s="1"/>
  <c r="AC11"/>
  <c r="AG11"/>
  <c r="T10"/>
  <c r="AG10" s="1"/>
</calcChain>
</file>

<file path=xl/sharedStrings.xml><?xml version="1.0" encoding="utf-8"?>
<sst xmlns="http://schemas.openxmlformats.org/spreadsheetml/2006/main" count="188" uniqueCount="130">
  <si>
    <t xml:space="preserve">Clave:
Emisión:
Versión:
Página: 1 de 1
</t>
  </si>
  <si>
    <t xml:space="preserve">Clasificación Programática: </t>
  </si>
  <si>
    <t>E - Prestación de Servicios Públicos</t>
  </si>
  <si>
    <t>Denominación del Pp:</t>
  </si>
  <si>
    <t>34 - PROCURACIÓN DE JUSTICIA</t>
  </si>
  <si>
    <t>Eje de la Política Pública (PED):</t>
  </si>
  <si>
    <t>COMPROMISO CON LA GUBERNABILIDAD DEMOCRATICA, ORDEN Y SEGURIDAD</t>
  </si>
  <si>
    <t>Unidad Presupuestal:</t>
  </si>
  <si>
    <t>PROCURADURIA GENERAL DE JUSTICIA DEL ESTADO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</si>
  <si>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</si>
  <si>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</si>
  <si>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</si>
  <si>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</si>
  <si>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</si>
  <si>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</si>
  <si>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</si>
  <si>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</si>
  <si>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</si>
  <si>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</si>
  <si>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</si>
  <si>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</si>
  <si>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</si>
  <si>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</si>
  <si>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</si>
  <si>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</si>
  <si>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</si>
  <si>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</si>
  <si>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</si>
  <si>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</si>
  <si>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</si>
  <si>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</si>
  <si>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</si>
  <si>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</si>
  <si>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</si>
  <si>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</si>
  <si>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 integral de las condiciones de vida de los colimenses a través de poliíticas públicas en materia de seguridad, prevención del delito, procuración de justicia y prevención y readaptación
social que sean garantes del
orden, la paz y la tranquilidad
social.</t>
  </si>
  <si>
    <t>Índice de percepción de la
inseguridad</t>
  </si>
  <si>
    <t>(Indice de percepciòn de
inseguridad en el año t - ìndice
de la percepciòn de la
inseguridad en el año -t 1)
ìndice de la percepciòn de la
inseguridad en el año t1) *100</t>
  </si>
  <si>
    <t>Porcentaje</t>
  </si>
  <si>
    <t>No disponible</t>
  </si>
  <si>
    <t>Propósito</t>
  </si>
  <si>
    <t>Las àreas sustantivas de la Procuradurìa General de Justicia del Estado aplican métodos y técnicas de investigaciones cientìficas haciendo de ello un proceso eficiente y eficaz  en estricto
cumplimiento de la Ley, aplicando la Justicia de manera pronta y expedita.</t>
  </si>
  <si>
    <t>Tasa de incidencia delictiva</t>
  </si>
  <si>
    <t>[(încidencia delictiva en el año t
-Incidencia delictiva en el año
t-1)/incidencia delictiva en el
año t-1]*100</t>
  </si>
  <si>
    <t>Disminuir en un mìnimo del
20% la incidencia delictiva en
los delitos de alto impacto.</t>
  </si>
  <si>
    <t>Componente</t>
  </si>
  <si>
    <t>E021</t>
  </si>
  <si>
    <t>Profesionalización acreditable</t>
  </si>
  <si>
    <t>Porcentaje de personal capacitado</t>
  </si>
  <si>
    <t>Personal de la PGJE capacitado con por lo menos un curso pòr lo menos un curso de su àrea o campo de acciòn/Totalidad de personal de la PGJE</t>
  </si>
  <si>
    <t xml:space="preserve">Capacitar al 100% del personal de la PGJE con por lo menos un curso de su àrea de campo de acciòn. </t>
  </si>
  <si>
    <t>E022</t>
  </si>
  <si>
    <t>Servicios periciales eficientes</t>
  </si>
  <si>
    <t>Porcentaje de dictámenes periciales</t>
  </si>
  <si>
    <t>[(îndice de dictàmenes realizados por e àrea de servicios periciales en el año t - ìndice de dictàmenes realizados por el àrea de servicios periciales en el año t 1)/ ìndice de dictàmenes realizados por el àrea de servicios periciales en el año t
]*100</t>
  </si>
  <si>
    <t>Porcentajes</t>
  </si>
  <si>
    <t>incrementar en un 10% las
solicitudes de dictàmenes
atendidos</t>
  </si>
  <si>
    <t>E084</t>
  </si>
  <si>
    <t xml:space="preserve">Módulo de información accesible al servicio de la ciudadanía, asegurado </t>
  </si>
  <si>
    <t>Personas Atendidas</t>
  </si>
  <si>
    <t>[(Ìndice de ciudadanos atendidos en los mòdulos con un tiempo màximo de 15 minutos en el año t - ìndice de ciudadanos atendidos en los mòdulos con un tiempo màximo de 15 minutos en el año t 1)/ ìndice de ciudadanos atendidos en los mòdulos con un tiempo m</t>
  </si>
  <si>
    <t>Atender al 85% de los usuarios
en tiempo</t>
  </si>
  <si>
    <t>E085</t>
  </si>
  <si>
    <t xml:space="preserve">Atención social legal y familiar al ciudadano, garantizada </t>
  </si>
  <si>
    <t>Cédulas de Servicios
proporcionados</t>
  </si>
  <si>
    <t>[(îndice de cèdulas expedidas por solicitud en el año t - ìndice de cèdulas expedidas por solicitud en el año t 1)/ìndice de cèdulas expedidas por solicitud en el año t 1 ]*100</t>
  </si>
  <si>
    <t>Mantener el 100% de la
proporciòn de servicios.</t>
  </si>
  <si>
    <t>E086</t>
  </si>
  <si>
    <t>Recepción, integración y resolución de denuncias, completado</t>
  </si>
  <si>
    <t>Denuncias resueltas</t>
  </si>
  <si>
    <t>[(porcentaje de averiguaciones resueltas en el año t -
porcentaje de averiguaciones
resueltas en el año t 1)/porcentaje de averiguaciones resueltas en el
año t 1]*100</t>
  </si>
  <si>
    <t>Aumentar en un mìnimo de 20% el nùmero de
averiguaciòn resueltas</t>
  </si>
  <si>
    <t>E087</t>
  </si>
  <si>
    <t>Denuncias y servicios en linea accesibles a los ciudadanos, desarrollados.</t>
  </si>
  <si>
    <t>Personas atendidas por medio de los servicios en línea</t>
  </si>
  <si>
    <t>[(Usuarios de los servicios en lìnea de la Instituciòn en el año t - usuarios de los servicios en lìnea en el año t1)/usuarios de los servicios en lìne en el año t1]*100</t>
  </si>
  <si>
    <t>au,mentar en 50% el nùmero
de usuarios de los servicios en
lìneas de la Instituciòn</t>
  </si>
  <si>
    <t>E088.</t>
  </si>
  <si>
    <t xml:space="preserve">Intervención en los procesos llevados ante los órganos jurisdiccionales, controlada </t>
  </si>
  <si>
    <t>Control de Procesos</t>
  </si>
  <si>
    <t>[(îndice de resoliciones favorables en el año t - ìndice de resoluciones favorables en el año t1)/ ìndice de resoluciones favorables en el año t1]*100</t>
  </si>
  <si>
    <t>Aumentar en un 10% el
nùmero de resoluciones
favorables en procesos
judiciales iniciados</t>
  </si>
  <si>
    <t>G023</t>
  </si>
  <si>
    <t>Desempeño de funciones.</t>
  </si>
  <si>
    <t>Gasto ejercido</t>
  </si>
  <si>
    <t>[(Porcentaje ejercido en m - Porcentaje ejercido en m1)/porcentaje ejercido en m1]*100</t>
  </si>
  <si>
    <t>Actividades</t>
  </si>
  <si>
    <t>Capacitar y profesionalizar al personal de la PGJE.</t>
  </si>
  <si>
    <t>Cursos de capacitación de formación inicial actualización y especialización</t>
  </si>
  <si>
    <t xml:space="preserve">Actividades de apoyo para la realización de dictámenes periciales </t>
  </si>
  <si>
    <t xml:space="preserve">Orientar, informar y canalizar a los usuarios y/u ofendidos con el personal calificado para ser atendidos </t>
  </si>
  <si>
    <t>Usuarios atendidos</t>
  </si>
  <si>
    <t>[(îndice de ciudadanos
canalizados en el año t - ìndice
de canalizados en el año t 1) /
ìndice de ciudadanos
canalizados en el año t 1)*100</t>
  </si>
  <si>
    <t>Mantener al 100% la canalizaciòn de usuarios atendidos en mòdulos.</t>
  </si>
  <si>
    <t>Capacitar y sensibilizar al personaL de la PGJE para una atención de calidad y calidez en beneficio de los usuarios, víctimas u ofendidos de delito.</t>
  </si>
  <si>
    <t>Cursos de Capacitación ofrecidos</t>
  </si>
  <si>
    <t>(nùmero de cursos impartidos para el personal en el año t + nùmero de cursos impartidos para el persona en el año t 1) - Nùmero de cursos para el personal ene l año t1</t>
  </si>
  <si>
    <t>Unidad</t>
  </si>
  <si>
    <t>3 cursos</t>
  </si>
  <si>
    <t>Orientar y canalizar a los usuarios y/u ofendidos, aplicando los conocimientos, métodos y técnicas necesarias; con personal calificados para atender cada área según donde se requiera dicha atención en beneficio de la sociedad.</t>
  </si>
  <si>
    <t>Usuarios canalizados con personal calificado</t>
  </si>
  <si>
    <t>[indice de ciudadanos canalizados en el año t - ìndice de canalizados en el año t 1) / ìndice de ciudadanos canalizados en el año t 1] *100</t>
  </si>
  <si>
    <t xml:space="preserve">Mantener al 100% de la canalizaciòn de usuarios atendidos en mòdulos </t>
  </si>
  <si>
    <t>Realizar las diligencias necesarias para el esclarecimiento de los hechos denunciados con apoyo de las diferentes àreas (Policia de Procuraciòn de Justicia,  Servicios Periciales, Servicios Mèdicos Forenses y Servicios Sociales), aplicando los métodos y técnicas de investigaciones científica</t>
  </si>
  <si>
    <t>Diligencias realizadas por
denuncia.</t>
  </si>
  <si>
    <t xml:space="preserve">[(îndice de diligencias atendidas por las àreas sustantivas de la instituciòn </t>
  </si>
  <si>
    <t xml:space="preserve">Incrementar en un 10% las diligencias atendidas para el debido esclarecimiento de los hechos atendidos </t>
  </si>
  <si>
    <t>E086A02</t>
  </si>
  <si>
    <t>Cursos de capacitación de
formación inicial actualización
y especialización</t>
  </si>
  <si>
    <t xml:space="preserve">(nùmero de cursos impartidos para el personal en el año t 1) - Nùmero de cursos para el personal en el año t1 para el personal en el año t + nùmero de cursos impartidos </t>
  </si>
  <si>
    <t xml:space="preserve">Suministro de viàticos, materiales de seguridad y laboratorio requeridos para las diferentes áreas de la PGJE </t>
  </si>
  <si>
    <t>Presupuesto Ejercido</t>
  </si>
  <si>
    <t>[(Porcentaje ejercido en m -
porcentaje ejercido en m1)/
porcentaje ejercido en m1]*100</t>
  </si>
  <si>
    <t xml:space="preserve">Suministro de los insumos para el mantenimiento de las diversas áreas de la PGJE en todo el Estado. </t>
  </si>
  <si>
    <t>Recepción y canalización de denuncia para una pronta y expedita Procuración de Justicia de los hechos que motivaron la indagatoria con el desahogo de las diligencias  ecesarias para su completo esclarecimiento</t>
  </si>
  <si>
    <t>Denuncias canalizadas</t>
  </si>
  <si>
    <t>[(porcentaje de denuncias en
lìnea canalizadas en el año t -
porcentaje de denuncias en
lìnea canalizadas en el año
t1)/porcentaje de denuncias en
lìnea canalizadas en el año
t1]*100</t>
  </si>
  <si>
    <t>Mantener el 100% en la
canalizaciòn de denuncias
recibidas en lìnea</t>
  </si>
  <si>
    <t>Respuesta inmediata a los procesos para su debida resolución, mediante el seguimiento de cada uno de los expedientes.</t>
  </si>
  <si>
    <t>[([ìndice de procesos iniciados
con respecto a las Averiguaciones Previas consiganadas en un tiempo
determinado.</t>
  </si>
  <si>
    <t>Mantener al 100% de la
atenciòn inmedianta a
procesos.</t>
  </si>
  <si>
    <t>Dar cumplimiento a los mandamientos judiciales por parte de la Policía de Procuración de Justicia.</t>
  </si>
  <si>
    <t>ATENCIÓN A LOS MANDAMIENTOS JUDICIALES</t>
  </si>
  <si>
    <t>[(indice de mandamientos
vigentes ejecutados ene el año
t - ìndice de mandamientos
vigentes ejecutados en el año t
1)/ìndice de mandamientos
vigentes ejecutados en el año t
1]*100</t>
  </si>
  <si>
    <t>80% la ejecuciòn de
mandamientos judicialñes
vigentes</t>
  </si>
  <si>
    <t>Actividades de coordinación de las distintas áreas de la PGJE</t>
  </si>
  <si>
    <t>Documento controlado por medio electrónico, toda copia en papel es un "Documento no controlado"</t>
  </si>
  <si>
    <t>NA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</si>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</sst>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43" fontId="4" fillId="0" borderId="4" xfId="1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43" fontId="7" fillId="0" borderId="4" xfId="1" applyNumberFormat="1" applyFont="1" applyBorder="1" applyAlignment="1">
      <alignment horizontal="center" vertical="top" wrapText="1"/>
    </xf>
    <xf numFmtId="3" fontId="4" fillId="0" borderId="3" xfId="1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3" fontId="4" fillId="0" borderId="4" xfId="1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top" wrapText="1"/>
    </xf>
    <xf numFmtId="165" fontId="7" fillId="0" borderId="4" xfId="1" applyNumberFormat="1" applyFont="1" applyBorder="1" applyAlignment="1">
      <alignment horizontal="center" vertical="top" wrapText="1"/>
    </xf>
    <xf numFmtId="3" fontId="4" fillId="0" borderId="4" xfId="1" applyNumberFormat="1" applyFont="1" applyBorder="1" applyAlignment="1">
      <alignment vertical="center"/>
    </xf>
    <xf numFmtId="165" fontId="7" fillId="3" borderId="4" xfId="1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43" fontId="7" fillId="0" borderId="4" xfId="1" applyFont="1" applyBorder="1" applyAlignment="1">
      <alignment horizontal="center" vertical="top" wrapText="1"/>
    </xf>
    <xf numFmtId="0" fontId="4" fillId="0" borderId="4" xfId="0" applyFont="1" applyBorder="1"/>
    <xf numFmtId="3" fontId="4" fillId="0" borderId="4" xfId="1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center"/>
    </xf>
    <xf numFmtId="0" fontId="4" fillId="0" borderId="9" xfId="0" applyFont="1" applyBorder="1" applyAlignment="1">
      <alignment vertical="top" wrapText="1"/>
    </xf>
    <xf numFmtId="9" fontId="7" fillId="0" borderId="4" xfId="0" applyNumberFormat="1" applyFont="1" applyBorder="1" applyAlignment="1">
      <alignment horizontal="center" vertical="top" wrapText="1"/>
    </xf>
    <xf numFmtId="43" fontId="8" fillId="0" borderId="4" xfId="1" applyNumberFormat="1" applyFont="1" applyBorder="1" applyAlignment="1">
      <alignment horizontal="center" vertical="top" wrapText="1"/>
    </xf>
    <xf numFmtId="9" fontId="8" fillId="0" borderId="4" xfId="2" applyFont="1" applyBorder="1" applyAlignment="1">
      <alignment horizontal="center" vertical="top" wrapText="1"/>
    </xf>
    <xf numFmtId="9" fontId="7" fillId="0" borderId="4" xfId="2" applyFont="1" applyBorder="1" applyAlignment="1">
      <alignment horizontal="center" vertical="top" wrapText="1"/>
    </xf>
    <xf numFmtId="9" fontId="7" fillId="3" borderId="4" xfId="2" applyFont="1" applyFill="1" applyBorder="1" applyAlignment="1">
      <alignment horizontal="center" vertical="top" wrapText="1"/>
    </xf>
    <xf numFmtId="43" fontId="7" fillId="3" borderId="4" xfId="1" applyNumberFormat="1" applyFont="1" applyFill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/>
    </xf>
    <xf numFmtId="3" fontId="3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59534</xdr:rowOff>
    </xdr:from>
    <xdr:to>
      <xdr:col>2</xdr:col>
      <xdr:colOff>452438</xdr:colOff>
      <xdr:row>4</xdr:row>
      <xdr:rowOff>78248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7" y="59534"/>
          <a:ext cx="2655096" cy="1423652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33</xdr:row>
      <xdr:rowOff>8369</xdr:rowOff>
    </xdr:from>
    <xdr:to>
      <xdr:col>19</xdr:col>
      <xdr:colOff>762000</xdr:colOff>
      <xdr:row>42</xdr:row>
      <xdr:rowOff>95249</xdr:rowOff>
    </xdr:to>
    <xdr:grpSp>
      <xdr:nvGrpSpPr>
        <xdr:cNvPr id="3" name="Grupo 2"/>
        <xdr:cNvGrpSpPr/>
      </xdr:nvGrpSpPr>
      <xdr:grpSpPr>
        <a:xfrm>
          <a:off x="2696939" y="24940057"/>
          <a:ext cx="18115186" cy="1801380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 baseline="0">
                <a:solidFill>
                  <a:sysClr val="windowText" lastClr="000000"/>
                </a:solidFill>
              </a:rPr>
              <a:t>Lic. Marcos Santana Montes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Procurador General de Justicia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Mtra.</a:t>
            </a:r>
            <a:r>
              <a:rPr lang="es-MX" sz="1600" b="1" baseline="0">
                <a:solidFill>
                  <a:sysClr val="windowText" lastClr="000000"/>
                </a:solidFill>
              </a:rPr>
              <a:t> Georgina Mendoza Pérez</a:t>
            </a:r>
          </a:p>
          <a:p>
            <a:pPr algn="ctr"/>
            <a:r>
              <a:rPr lang="es-MX" sz="1600" b="0" baseline="0">
                <a:solidFill>
                  <a:sysClr val="windowText" lastClr="000000"/>
                </a:solidFill>
              </a:rPr>
              <a:t>Directora de Servicios Administrativos</a:t>
            </a:r>
            <a:endParaRPr lang="es-MX" sz="1600" b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180">
          <cell r="A180" t="str">
            <v>04E34E021A010000</v>
          </cell>
        </row>
        <row r="181">
          <cell r="A181" t="str">
            <v>04E34E022A010000</v>
          </cell>
        </row>
        <row r="182">
          <cell r="A182" t="str">
            <v>04E34E084A010000</v>
          </cell>
        </row>
        <row r="183">
          <cell r="A183" t="str">
            <v>04E34E084A020000</v>
          </cell>
        </row>
        <row r="184">
          <cell r="A184" t="str">
            <v>04E34E085A010000</v>
          </cell>
        </row>
        <row r="185">
          <cell r="A185" t="str">
            <v>04E34E086A010000</v>
          </cell>
        </row>
        <row r="186">
          <cell r="A186" t="str">
            <v>04E34E086A030000</v>
          </cell>
        </row>
        <row r="187">
          <cell r="A187" t="str">
            <v>04E34E086A040000</v>
          </cell>
        </row>
        <row r="188">
          <cell r="A188" t="str">
            <v>04E34E087A010000</v>
          </cell>
        </row>
        <row r="189">
          <cell r="A189" t="str">
            <v>04E34E088A010000</v>
          </cell>
        </row>
        <row r="190">
          <cell r="A190" t="str">
            <v>04E34E088A020000</v>
          </cell>
        </row>
        <row r="191">
          <cell r="A191" t="str">
            <v>04E34G023A010000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37">
          <cell r="C237">
            <v>489312.11</v>
          </cell>
          <cell r="D237">
            <v>401812.11</v>
          </cell>
          <cell r="E237">
            <v>0</v>
          </cell>
          <cell r="F237">
            <v>0</v>
          </cell>
          <cell r="G237">
            <v>74915.02</v>
          </cell>
          <cell r="H237">
            <v>232498.43</v>
          </cell>
        </row>
        <row r="238">
          <cell r="C238">
            <v>5622747.29</v>
          </cell>
          <cell r="D238">
            <v>4856728.5</v>
          </cell>
          <cell r="E238">
            <v>0</v>
          </cell>
          <cell r="F238">
            <v>0</v>
          </cell>
          <cell r="G238">
            <v>873152.74</v>
          </cell>
          <cell r="H238">
            <v>2207719.79</v>
          </cell>
        </row>
        <row r="239">
          <cell r="C239">
            <v>6966508.7199999997</v>
          </cell>
          <cell r="D239">
            <v>7550441.9500000002</v>
          </cell>
          <cell r="E239">
            <v>0</v>
          </cell>
          <cell r="F239">
            <v>0</v>
          </cell>
          <cell r="G239">
            <v>2212539.12</v>
          </cell>
          <cell r="H239">
            <v>2546755.12</v>
          </cell>
        </row>
        <row r="240">
          <cell r="C240">
            <v>25000.03</v>
          </cell>
          <cell r="D240">
            <v>37743.56</v>
          </cell>
          <cell r="E240">
            <v>0</v>
          </cell>
          <cell r="F240">
            <v>0</v>
          </cell>
          <cell r="G240">
            <v>0</v>
          </cell>
          <cell r="H240">
            <v>37743.56</v>
          </cell>
        </row>
        <row r="241">
          <cell r="C241">
            <v>6468586.2800000003</v>
          </cell>
          <cell r="D241">
            <v>6428372.9199999999</v>
          </cell>
          <cell r="E241">
            <v>0</v>
          </cell>
          <cell r="F241">
            <v>0</v>
          </cell>
          <cell r="G241">
            <v>1698841.57</v>
          </cell>
          <cell r="H241">
            <v>3021624.5</v>
          </cell>
        </row>
        <row r="242">
          <cell r="C242">
            <v>24843048.460000001</v>
          </cell>
          <cell r="D242">
            <v>30148705.879999999</v>
          </cell>
          <cell r="E242">
            <v>75284</v>
          </cell>
          <cell r="F242">
            <v>56108.04</v>
          </cell>
          <cell r="G242">
            <v>6803926.1100000003</v>
          </cell>
          <cell r="H242">
            <v>22697111.77</v>
          </cell>
        </row>
        <row r="243">
          <cell r="C243">
            <v>1000000.02</v>
          </cell>
          <cell r="D243">
            <v>730165.34</v>
          </cell>
          <cell r="E243">
            <v>0</v>
          </cell>
          <cell r="F243">
            <v>0</v>
          </cell>
          <cell r="G243">
            <v>1246</v>
          </cell>
          <cell r="H243">
            <v>526776.15</v>
          </cell>
        </row>
        <row r="244">
          <cell r="C244">
            <v>421642.14</v>
          </cell>
          <cell r="D244">
            <v>636290.29</v>
          </cell>
          <cell r="E244">
            <v>4136</v>
          </cell>
          <cell r="F244">
            <v>0</v>
          </cell>
          <cell r="G244">
            <v>412710.52</v>
          </cell>
          <cell r="H244">
            <v>71792.22</v>
          </cell>
        </row>
        <row r="245">
          <cell r="C245">
            <v>1824191.31</v>
          </cell>
          <cell r="D245">
            <v>1715248.38</v>
          </cell>
          <cell r="E245">
            <v>0</v>
          </cell>
          <cell r="F245">
            <v>0</v>
          </cell>
          <cell r="G245">
            <v>501292.18</v>
          </cell>
          <cell r="H245">
            <v>630592.61</v>
          </cell>
        </row>
        <row r="246">
          <cell r="C246">
            <v>2325166.6</v>
          </cell>
          <cell r="D246">
            <v>2350166.6</v>
          </cell>
          <cell r="E246">
            <v>0</v>
          </cell>
          <cell r="F246">
            <v>0</v>
          </cell>
          <cell r="G246">
            <v>669912.31000000006</v>
          </cell>
          <cell r="H246">
            <v>951775.87</v>
          </cell>
        </row>
        <row r="247">
          <cell r="C247">
            <v>250000.02</v>
          </cell>
          <cell r="D247">
            <v>221736.26</v>
          </cell>
          <cell r="E247">
            <v>0</v>
          </cell>
          <cell r="F247">
            <v>0</v>
          </cell>
          <cell r="G247">
            <v>0</v>
          </cell>
          <cell r="H247">
            <v>186835.9</v>
          </cell>
        </row>
        <row r="248">
          <cell r="C248">
            <v>1554673.7</v>
          </cell>
          <cell r="D248">
            <v>1516521.14</v>
          </cell>
          <cell r="E248">
            <v>0</v>
          </cell>
          <cell r="F248">
            <v>0</v>
          </cell>
          <cell r="G248">
            <v>582466.15</v>
          </cell>
          <cell r="H248">
            <v>406518.51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5"/>
  <sheetViews>
    <sheetView tabSelected="1" zoomScale="40" zoomScaleNormal="40" workbookViewId="0">
      <selection activeCell="M13" sqref="M13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60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7.8554687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ht="46.5" customHeight="1">
      <c r="C1" s="1"/>
      <c r="D1" s="81" t="s">
        <v>128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65" t="s">
        <v>0</v>
      </c>
      <c r="AH1" s="65"/>
      <c r="AI1" s="65"/>
      <c r="AJ1" s="65"/>
    </row>
    <row r="2" spans="1:36" ht="33" customHeight="1">
      <c r="D2" s="82" t="s">
        <v>129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65"/>
      <c r="AH2" s="65"/>
      <c r="AI2" s="65"/>
      <c r="AJ2" s="65"/>
    </row>
    <row r="3" spans="1:36">
      <c r="D3" s="2" t="s">
        <v>1</v>
      </c>
      <c r="E3" s="3"/>
      <c r="F3" s="4" t="s">
        <v>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6"/>
      <c r="U3" s="6"/>
      <c r="V3" s="6"/>
      <c r="W3" s="6"/>
      <c r="AG3" s="65"/>
      <c r="AH3" s="65"/>
      <c r="AI3" s="65"/>
      <c r="AJ3" s="65"/>
    </row>
    <row r="4" spans="1:36">
      <c r="D4" s="2" t="s">
        <v>3</v>
      </c>
      <c r="E4" s="3"/>
      <c r="F4" s="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6"/>
      <c r="V4" s="6"/>
      <c r="W4" s="6"/>
      <c r="AG4" s="65"/>
      <c r="AH4" s="65"/>
      <c r="AI4" s="65"/>
      <c r="AJ4" s="65"/>
    </row>
    <row r="5" spans="1:36">
      <c r="D5" s="2" t="s">
        <v>5</v>
      </c>
      <c r="E5" s="4"/>
      <c r="F5" s="4" t="s">
        <v>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6"/>
      <c r="U5" s="6"/>
      <c r="V5" s="6"/>
      <c r="W5" s="6"/>
      <c r="AG5" s="65"/>
      <c r="AH5" s="65"/>
      <c r="AI5" s="65"/>
      <c r="AJ5" s="65"/>
    </row>
    <row r="6" spans="1:36" ht="21" customHeight="1">
      <c r="D6" s="2" t="s">
        <v>7</v>
      </c>
      <c r="E6" s="7"/>
      <c r="F6" s="8" t="s">
        <v>8</v>
      </c>
      <c r="G6" s="7"/>
      <c r="H6" s="7"/>
      <c r="I6" s="7"/>
      <c r="J6" s="7"/>
      <c r="K6" s="7"/>
      <c r="L6" s="7"/>
      <c r="M6" s="7"/>
      <c r="N6" s="7"/>
      <c r="O6" s="7"/>
      <c r="P6" s="5"/>
      <c r="Q6" s="5"/>
      <c r="R6" s="5"/>
      <c r="S6" s="6"/>
      <c r="T6" s="6"/>
      <c r="U6" s="6"/>
      <c r="V6" s="6"/>
      <c r="W6" s="6"/>
      <c r="AG6" s="66"/>
      <c r="AH6" s="66"/>
      <c r="AI6" s="66"/>
      <c r="AJ6" s="66"/>
    </row>
    <row r="7" spans="1:36" ht="27" customHeight="1">
      <c r="A7" s="67" t="s">
        <v>9</v>
      </c>
      <c r="B7" s="70" t="s">
        <v>10</v>
      </c>
      <c r="C7" s="70"/>
      <c r="D7" s="70"/>
      <c r="E7" s="70"/>
      <c r="F7" s="70"/>
      <c r="G7" s="70"/>
      <c r="H7" s="71" t="s">
        <v>11</v>
      </c>
      <c r="I7" s="71"/>
      <c r="J7" s="71"/>
      <c r="K7" s="71"/>
      <c r="L7" s="71"/>
      <c r="M7" s="71"/>
      <c r="N7" s="71"/>
      <c r="O7" s="70" t="s">
        <v>12</v>
      </c>
      <c r="P7" s="70"/>
      <c r="Q7" s="70"/>
      <c r="R7" s="70"/>
      <c r="S7" s="70"/>
      <c r="T7" s="70"/>
      <c r="U7" s="72" t="s">
        <v>13</v>
      </c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4"/>
    </row>
    <row r="8" spans="1:36" ht="21.75" customHeight="1">
      <c r="A8" s="68"/>
      <c r="B8" s="70" t="s">
        <v>14</v>
      </c>
      <c r="C8" s="70" t="s">
        <v>15</v>
      </c>
      <c r="D8" s="70" t="s">
        <v>16</v>
      </c>
      <c r="E8" s="70" t="s">
        <v>17</v>
      </c>
      <c r="F8" s="71" t="s">
        <v>18</v>
      </c>
      <c r="G8" s="71" t="s">
        <v>19</v>
      </c>
      <c r="H8" s="70" t="s">
        <v>20</v>
      </c>
      <c r="I8" s="70"/>
      <c r="J8" s="70"/>
      <c r="K8" s="70"/>
      <c r="L8" s="78" t="s">
        <v>21</v>
      </c>
      <c r="M8" s="78" t="s">
        <v>22</v>
      </c>
      <c r="N8" s="78" t="s">
        <v>23</v>
      </c>
      <c r="O8" s="80" t="s">
        <v>24</v>
      </c>
      <c r="P8" s="67" t="s">
        <v>25</v>
      </c>
      <c r="Q8" s="67" t="s">
        <v>26</v>
      </c>
      <c r="R8" s="67" t="s">
        <v>27</v>
      </c>
      <c r="S8" s="79" t="s">
        <v>28</v>
      </c>
      <c r="T8" s="80" t="s">
        <v>29</v>
      </c>
      <c r="U8" s="72" t="s">
        <v>26</v>
      </c>
      <c r="V8" s="73"/>
      <c r="W8" s="73"/>
      <c r="X8" s="74"/>
      <c r="Y8" s="72" t="s">
        <v>27</v>
      </c>
      <c r="Z8" s="73"/>
      <c r="AA8" s="73"/>
      <c r="AB8" s="74"/>
      <c r="AC8" s="75" t="s">
        <v>28</v>
      </c>
      <c r="AD8" s="76"/>
      <c r="AE8" s="76"/>
      <c r="AF8" s="77"/>
      <c r="AG8" s="72" t="s">
        <v>29</v>
      </c>
      <c r="AH8" s="73"/>
      <c r="AI8" s="73"/>
      <c r="AJ8" s="74"/>
    </row>
    <row r="9" spans="1:36">
      <c r="A9" s="69"/>
      <c r="B9" s="70"/>
      <c r="C9" s="70"/>
      <c r="D9" s="70"/>
      <c r="E9" s="70"/>
      <c r="F9" s="71"/>
      <c r="G9" s="71"/>
      <c r="H9" s="9" t="s">
        <v>30</v>
      </c>
      <c r="I9" s="9" t="s">
        <v>31</v>
      </c>
      <c r="J9" s="9" t="s">
        <v>32</v>
      </c>
      <c r="K9" s="9" t="s">
        <v>33</v>
      </c>
      <c r="L9" s="78"/>
      <c r="M9" s="78"/>
      <c r="N9" s="78"/>
      <c r="O9" s="80"/>
      <c r="P9" s="69"/>
      <c r="Q9" s="69"/>
      <c r="R9" s="69"/>
      <c r="S9" s="79"/>
      <c r="T9" s="80"/>
      <c r="U9" s="10" t="s">
        <v>30</v>
      </c>
      <c r="V9" s="10" t="s">
        <v>31</v>
      </c>
      <c r="W9" s="10" t="s">
        <v>32</v>
      </c>
      <c r="X9" s="10" t="s">
        <v>33</v>
      </c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30</v>
      </c>
      <c r="AD9" s="10" t="s">
        <v>31</v>
      </c>
      <c r="AE9" s="10" t="s">
        <v>32</v>
      </c>
      <c r="AF9" s="10" t="s">
        <v>33</v>
      </c>
      <c r="AG9" s="10" t="s">
        <v>30</v>
      </c>
      <c r="AH9" s="10" t="s">
        <v>31</v>
      </c>
      <c r="AI9" s="10" t="s">
        <v>32</v>
      </c>
      <c r="AJ9" s="10" t="s">
        <v>33</v>
      </c>
    </row>
    <row r="10" spans="1:36" ht="119.25" customHeight="1">
      <c r="A10" s="11" t="s">
        <v>34</v>
      </c>
      <c r="B10" s="12"/>
      <c r="C10" s="12" t="s">
        <v>35</v>
      </c>
      <c r="D10" s="12" t="s">
        <v>36</v>
      </c>
      <c r="E10" s="12" t="s">
        <v>37</v>
      </c>
      <c r="F10" s="13" t="s">
        <v>38</v>
      </c>
      <c r="G10" s="14" t="s">
        <v>39</v>
      </c>
      <c r="H10" s="15" t="s">
        <v>127</v>
      </c>
      <c r="I10" s="15"/>
      <c r="J10" s="15"/>
      <c r="K10" s="15"/>
      <c r="L10" s="15" t="s">
        <v>127</v>
      </c>
      <c r="M10" s="15"/>
      <c r="N10" s="16"/>
      <c r="O10" s="17">
        <f>O11</f>
        <v>51790876.68</v>
      </c>
      <c r="P10" s="17">
        <f t="shared" ref="P10:T10" si="0">P11</f>
        <v>56372196.670000002</v>
      </c>
      <c r="Q10" s="17">
        <f t="shared" si="0"/>
        <v>79420</v>
      </c>
      <c r="R10" s="17">
        <f t="shared" si="0"/>
        <v>56108.04</v>
      </c>
      <c r="S10" s="17">
        <f t="shared" si="0"/>
        <v>13831001.720000003</v>
      </c>
      <c r="T10" s="17">
        <f t="shared" si="0"/>
        <v>33330908.530000001</v>
      </c>
      <c r="U10" s="18">
        <f>Q10/O10</f>
        <v>1.5334747177714698E-3</v>
      </c>
      <c r="V10" s="19"/>
      <c r="W10" s="19"/>
      <c r="X10" s="20"/>
      <c r="Y10" s="21">
        <f>R10/O10</f>
        <v>1.0833576026657056E-3</v>
      </c>
      <c r="Z10" s="20"/>
      <c r="AA10" s="20"/>
      <c r="AB10" s="20"/>
      <c r="AC10" s="21">
        <f>S10/O10</f>
        <v>0.26705479046932407</v>
      </c>
      <c r="AD10" s="20"/>
      <c r="AE10" s="20"/>
      <c r="AF10" s="20"/>
      <c r="AG10" s="21">
        <f>T10/O10</f>
        <v>0.64356718145439973</v>
      </c>
      <c r="AH10" s="20"/>
      <c r="AI10" s="20"/>
      <c r="AJ10" s="22"/>
    </row>
    <row r="11" spans="1:36" ht="127.5">
      <c r="A11" s="23" t="s">
        <v>40</v>
      </c>
      <c r="B11" s="24"/>
      <c r="C11" s="25" t="s">
        <v>41</v>
      </c>
      <c r="D11" s="12" t="s">
        <v>42</v>
      </c>
      <c r="E11" s="12" t="s">
        <v>43</v>
      </c>
      <c r="F11" s="13" t="s">
        <v>38</v>
      </c>
      <c r="G11" s="26" t="s">
        <v>44</v>
      </c>
      <c r="H11" s="15" t="s">
        <v>127</v>
      </c>
      <c r="I11" s="15"/>
      <c r="J11" s="15"/>
      <c r="K11" s="15"/>
      <c r="L11" s="15" t="s">
        <v>127</v>
      </c>
      <c r="M11" s="15"/>
      <c r="N11" s="16"/>
      <c r="O11" s="27">
        <f>SUM(O12:O19)</f>
        <v>51790876.68</v>
      </c>
      <c r="P11" s="27">
        <f t="shared" ref="P11:T11" si="1">SUM(P12:P19)</f>
        <v>56372196.670000002</v>
      </c>
      <c r="Q11" s="27">
        <f t="shared" si="1"/>
        <v>79420</v>
      </c>
      <c r="R11" s="27">
        <f t="shared" si="1"/>
        <v>56108.04</v>
      </c>
      <c r="S11" s="27">
        <f t="shared" si="1"/>
        <v>13831001.720000003</v>
      </c>
      <c r="T11" s="27">
        <f t="shared" si="1"/>
        <v>33330908.530000001</v>
      </c>
      <c r="U11" s="28">
        <f t="shared" ref="U11:U32" si="2">Q11/O11</f>
        <v>1.5334747177714698E-3</v>
      </c>
      <c r="V11" s="29"/>
      <c r="W11" s="29"/>
      <c r="X11" s="30"/>
      <c r="Y11" s="31">
        <f t="shared" ref="Y11:Y32" si="3">R11/O11</f>
        <v>1.0833576026657056E-3</v>
      </c>
      <c r="Z11" s="30"/>
      <c r="AA11" s="30"/>
      <c r="AB11" s="30"/>
      <c r="AC11" s="31">
        <f t="shared" ref="AC11:AC32" si="4">S11/O11</f>
        <v>0.26705479046932407</v>
      </c>
      <c r="AD11" s="30"/>
      <c r="AE11" s="30"/>
      <c r="AF11" s="30"/>
      <c r="AG11" s="31">
        <f t="shared" ref="AG11:AG32" si="5">T11/O11</f>
        <v>0.64356718145439973</v>
      </c>
      <c r="AH11" s="30"/>
      <c r="AI11" s="30"/>
      <c r="AJ11" s="32"/>
    </row>
    <row r="12" spans="1:36" ht="96">
      <c r="A12" s="62" t="s">
        <v>45</v>
      </c>
      <c r="B12" s="33" t="s">
        <v>46</v>
      </c>
      <c r="C12" s="34" t="s">
        <v>47</v>
      </c>
      <c r="D12" s="34" t="s">
        <v>48</v>
      </c>
      <c r="E12" s="35" t="s">
        <v>49</v>
      </c>
      <c r="F12" s="36" t="s">
        <v>38</v>
      </c>
      <c r="G12" s="26" t="s">
        <v>50</v>
      </c>
      <c r="H12" s="15">
        <v>25</v>
      </c>
      <c r="I12" s="15"/>
      <c r="J12" s="15"/>
      <c r="K12" s="15"/>
      <c r="L12" s="15">
        <v>25</v>
      </c>
      <c r="M12" s="15"/>
      <c r="N12" s="16"/>
      <c r="O12" s="37">
        <f>O20</f>
        <v>489312.11</v>
      </c>
      <c r="P12" s="37">
        <f t="shared" ref="P12:T13" si="6">P20</f>
        <v>401812.11</v>
      </c>
      <c r="Q12" s="37">
        <f t="shared" si="6"/>
        <v>0</v>
      </c>
      <c r="R12" s="37">
        <f t="shared" si="6"/>
        <v>0</v>
      </c>
      <c r="S12" s="37">
        <f t="shared" si="6"/>
        <v>74915.02</v>
      </c>
      <c r="T12" s="37">
        <f t="shared" si="6"/>
        <v>232498.43</v>
      </c>
      <c r="U12" s="18">
        <f t="shared" si="2"/>
        <v>0</v>
      </c>
      <c r="V12" s="19"/>
      <c r="W12" s="19"/>
      <c r="X12" s="20"/>
      <c r="Y12" s="21">
        <f t="shared" si="3"/>
        <v>0</v>
      </c>
      <c r="Z12" s="20"/>
      <c r="AA12" s="20"/>
      <c r="AB12" s="20"/>
      <c r="AC12" s="21">
        <f t="shared" si="4"/>
        <v>0.15310273027986168</v>
      </c>
      <c r="AD12" s="20"/>
      <c r="AE12" s="20"/>
      <c r="AF12" s="20"/>
      <c r="AG12" s="21">
        <f t="shared" si="5"/>
        <v>0.47515363966773683</v>
      </c>
      <c r="AH12" s="20"/>
      <c r="AI12" s="20"/>
      <c r="AJ12" s="22"/>
    </row>
    <row r="13" spans="1:36" ht="102">
      <c r="A13" s="63"/>
      <c r="B13" s="33" t="s">
        <v>51</v>
      </c>
      <c r="C13" s="34" t="s">
        <v>52</v>
      </c>
      <c r="D13" s="38" t="s">
        <v>53</v>
      </c>
      <c r="E13" s="38" t="s">
        <v>54</v>
      </c>
      <c r="F13" s="13" t="s">
        <v>55</v>
      </c>
      <c r="G13" s="39" t="s">
        <v>56</v>
      </c>
      <c r="H13" s="16">
        <v>25</v>
      </c>
      <c r="I13" s="16"/>
      <c r="J13" s="16"/>
      <c r="K13" s="16"/>
      <c r="L13" s="15">
        <v>25</v>
      </c>
      <c r="M13" s="16"/>
      <c r="N13" s="16"/>
      <c r="O13" s="40">
        <f>O21</f>
        <v>5622747.29</v>
      </c>
      <c r="P13" s="40">
        <f t="shared" si="6"/>
        <v>4856728.5</v>
      </c>
      <c r="Q13" s="40">
        <f t="shared" si="6"/>
        <v>0</v>
      </c>
      <c r="R13" s="40">
        <f t="shared" si="6"/>
        <v>0</v>
      </c>
      <c r="S13" s="40">
        <f t="shared" si="6"/>
        <v>873152.74</v>
      </c>
      <c r="T13" s="40">
        <f t="shared" si="6"/>
        <v>2207719.79</v>
      </c>
      <c r="U13" s="18">
        <f t="shared" si="2"/>
        <v>0</v>
      </c>
      <c r="V13" s="19"/>
      <c r="W13" s="19"/>
      <c r="X13" s="20"/>
      <c r="Y13" s="21">
        <f t="shared" si="3"/>
        <v>0</v>
      </c>
      <c r="Z13" s="20"/>
      <c r="AA13" s="20"/>
      <c r="AB13" s="20"/>
      <c r="AC13" s="21">
        <f t="shared" si="4"/>
        <v>0.15528934433046518</v>
      </c>
      <c r="AD13" s="20"/>
      <c r="AE13" s="20"/>
      <c r="AF13" s="20"/>
      <c r="AG13" s="21">
        <f t="shared" si="5"/>
        <v>0.39264076369329415</v>
      </c>
      <c r="AH13" s="20"/>
      <c r="AI13" s="20"/>
      <c r="AJ13" s="22"/>
    </row>
    <row r="14" spans="1:36" ht="102">
      <c r="A14" s="63"/>
      <c r="B14" s="33" t="s">
        <v>57</v>
      </c>
      <c r="C14" s="34" t="s">
        <v>58</v>
      </c>
      <c r="D14" s="38" t="s">
        <v>59</v>
      </c>
      <c r="E14" s="38" t="s">
        <v>60</v>
      </c>
      <c r="F14" s="13" t="s">
        <v>55</v>
      </c>
      <c r="G14" s="39" t="s">
        <v>61</v>
      </c>
      <c r="H14" s="16">
        <v>25</v>
      </c>
      <c r="I14" s="16"/>
      <c r="J14" s="16"/>
      <c r="K14" s="16"/>
      <c r="L14" s="15">
        <v>25</v>
      </c>
      <c r="M14" s="16"/>
      <c r="N14" s="16"/>
      <c r="O14" s="40">
        <f>O22+O23</f>
        <v>6991508.75</v>
      </c>
      <c r="P14" s="40">
        <f t="shared" ref="P14:T14" si="7">P22+P23</f>
        <v>7588185.5099999998</v>
      </c>
      <c r="Q14" s="40">
        <f t="shared" si="7"/>
        <v>0</v>
      </c>
      <c r="R14" s="40">
        <f t="shared" si="7"/>
        <v>0</v>
      </c>
      <c r="S14" s="40">
        <f t="shared" si="7"/>
        <v>2212539.12</v>
      </c>
      <c r="T14" s="40">
        <f t="shared" si="7"/>
        <v>2584498.6800000002</v>
      </c>
      <c r="U14" s="18">
        <f t="shared" si="2"/>
        <v>0</v>
      </c>
      <c r="V14" s="19"/>
      <c r="W14" s="19"/>
      <c r="X14" s="20"/>
      <c r="Y14" s="21">
        <f t="shared" si="3"/>
        <v>0</v>
      </c>
      <c r="Z14" s="20"/>
      <c r="AA14" s="20"/>
      <c r="AB14" s="20"/>
      <c r="AC14" s="21">
        <f t="shared" si="4"/>
        <v>0.3164608955112872</v>
      </c>
      <c r="AD14" s="20"/>
      <c r="AE14" s="20"/>
      <c r="AF14" s="20"/>
      <c r="AG14" s="21">
        <f t="shared" si="5"/>
        <v>0.36966251097089742</v>
      </c>
      <c r="AH14" s="20"/>
      <c r="AI14" s="20"/>
      <c r="AJ14" s="22"/>
    </row>
    <row r="15" spans="1:36" ht="76.5">
      <c r="A15" s="63"/>
      <c r="B15" s="33" t="s">
        <v>62</v>
      </c>
      <c r="C15" s="34" t="s">
        <v>63</v>
      </c>
      <c r="D15" s="38" t="s">
        <v>64</v>
      </c>
      <c r="E15" s="38" t="s">
        <v>65</v>
      </c>
      <c r="F15" s="13" t="s">
        <v>55</v>
      </c>
      <c r="G15" s="26" t="s">
        <v>66</v>
      </c>
      <c r="H15" s="16">
        <v>25</v>
      </c>
      <c r="I15" s="16"/>
      <c r="J15" s="16"/>
      <c r="K15" s="16"/>
      <c r="L15" s="15">
        <v>25</v>
      </c>
      <c r="M15" s="16"/>
      <c r="N15" s="16"/>
      <c r="O15" s="40">
        <f>O24</f>
        <v>6468586.2800000003</v>
      </c>
      <c r="P15" s="40">
        <f t="shared" ref="P15:T15" si="8">P24</f>
        <v>6428372.9199999999</v>
      </c>
      <c r="Q15" s="40">
        <f t="shared" si="8"/>
        <v>0</v>
      </c>
      <c r="R15" s="40">
        <f t="shared" si="8"/>
        <v>0</v>
      </c>
      <c r="S15" s="40">
        <f t="shared" si="8"/>
        <v>1698841.57</v>
      </c>
      <c r="T15" s="40">
        <f t="shared" si="8"/>
        <v>3021624.5</v>
      </c>
      <c r="U15" s="18">
        <f t="shared" si="2"/>
        <v>0</v>
      </c>
      <c r="V15" s="19"/>
      <c r="W15" s="19"/>
      <c r="X15" s="20"/>
      <c r="Y15" s="21">
        <f t="shared" si="3"/>
        <v>0</v>
      </c>
      <c r="Z15" s="20"/>
      <c r="AA15" s="20"/>
      <c r="AB15" s="20"/>
      <c r="AC15" s="21">
        <f t="shared" si="4"/>
        <v>0.26262949838863398</v>
      </c>
      <c r="AD15" s="20"/>
      <c r="AE15" s="20"/>
      <c r="AF15" s="20"/>
      <c r="AG15" s="21">
        <f t="shared" si="5"/>
        <v>0.46712285640255846</v>
      </c>
      <c r="AH15" s="20"/>
      <c r="AI15" s="20"/>
      <c r="AJ15" s="22"/>
    </row>
    <row r="16" spans="1:36" ht="76.5">
      <c r="A16" s="63"/>
      <c r="B16" s="33" t="s">
        <v>67</v>
      </c>
      <c r="C16" s="34" t="s">
        <v>68</v>
      </c>
      <c r="D16" s="38" t="s">
        <v>69</v>
      </c>
      <c r="E16" s="38" t="s">
        <v>70</v>
      </c>
      <c r="F16" s="13" t="s">
        <v>55</v>
      </c>
      <c r="G16" s="39" t="s">
        <v>71</v>
      </c>
      <c r="H16" s="16" t="s">
        <v>127</v>
      </c>
      <c r="I16" s="16"/>
      <c r="J16" s="16"/>
      <c r="K16" s="16"/>
      <c r="L16" s="16" t="s">
        <v>127</v>
      </c>
      <c r="M16" s="16"/>
      <c r="N16" s="16"/>
      <c r="O16" s="40">
        <f>O25+O26+O27+O28</f>
        <v>26264690.620000001</v>
      </c>
      <c r="P16" s="40">
        <f t="shared" ref="P16:T16" si="9">P25+P26+P27+P28</f>
        <v>31515161.509999998</v>
      </c>
      <c r="Q16" s="40">
        <f t="shared" si="9"/>
        <v>79420</v>
      </c>
      <c r="R16" s="40">
        <f t="shared" si="9"/>
        <v>56108.04</v>
      </c>
      <c r="S16" s="40">
        <f t="shared" si="9"/>
        <v>7217882.6300000008</v>
      </c>
      <c r="T16" s="40">
        <f t="shared" si="9"/>
        <v>23295680.139999997</v>
      </c>
      <c r="U16" s="18">
        <f t="shared" si="2"/>
        <v>3.0238315443747647E-3</v>
      </c>
      <c r="V16" s="19"/>
      <c r="W16" s="19"/>
      <c r="X16" s="20"/>
      <c r="Y16" s="21">
        <f t="shared" si="3"/>
        <v>2.1362536041934156E-3</v>
      </c>
      <c r="Z16" s="20"/>
      <c r="AA16" s="20"/>
      <c r="AB16" s="20"/>
      <c r="AC16" s="21">
        <f t="shared" si="4"/>
        <v>0.27481316016354435</v>
      </c>
      <c r="AD16" s="20"/>
      <c r="AE16" s="20"/>
      <c r="AF16" s="20"/>
      <c r="AG16" s="21">
        <f t="shared" si="5"/>
        <v>0.88695810192642566</v>
      </c>
      <c r="AH16" s="20"/>
      <c r="AI16" s="20"/>
      <c r="AJ16" s="22"/>
    </row>
    <row r="17" spans="1:36" ht="72">
      <c r="A17" s="63"/>
      <c r="B17" s="33" t="s">
        <v>72</v>
      </c>
      <c r="C17" s="34" t="s">
        <v>73</v>
      </c>
      <c r="D17" s="38" t="s">
        <v>74</v>
      </c>
      <c r="E17" s="38" t="s">
        <v>75</v>
      </c>
      <c r="F17" s="13" t="s">
        <v>55</v>
      </c>
      <c r="G17" s="26" t="s">
        <v>76</v>
      </c>
      <c r="H17" s="16" t="s">
        <v>127</v>
      </c>
      <c r="I17" s="16"/>
      <c r="J17" s="16"/>
      <c r="K17" s="16"/>
      <c r="L17" s="16" t="s">
        <v>127</v>
      </c>
      <c r="M17" s="16"/>
      <c r="N17" s="16"/>
      <c r="O17" s="40">
        <f>O29</f>
        <v>1824191.31</v>
      </c>
      <c r="P17" s="40">
        <f t="shared" ref="P17:T18" si="10">P29</f>
        <v>1715248.38</v>
      </c>
      <c r="Q17" s="40">
        <f t="shared" si="10"/>
        <v>0</v>
      </c>
      <c r="R17" s="40">
        <f t="shared" si="10"/>
        <v>0</v>
      </c>
      <c r="S17" s="40">
        <f t="shared" si="10"/>
        <v>501292.18</v>
      </c>
      <c r="T17" s="40">
        <f t="shared" si="10"/>
        <v>630592.61</v>
      </c>
      <c r="U17" s="18">
        <f t="shared" si="2"/>
        <v>0</v>
      </c>
      <c r="V17" s="19"/>
      <c r="W17" s="19"/>
      <c r="X17" s="20"/>
      <c r="Y17" s="21">
        <f t="shared" si="3"/>
        <v>0</v>
      </c>
      <c r="Z17" s="20"/>
      <c r="AA17" s="20"/>
      <c r="AB17" s="20"/>
      <c r="AC17" s="21">
        <f t="shared" si="4"/>
        <v>0.27480241641979974</v>
      </c>
      <c r="AD17" s="20"/>
      <c r="AE17" s="20"/>
      <c r="AF17" s="20"/>
      <c r="AG17" s="21">
        <f t="shared" si="5"/>
        <v>0.34568337572006086</v>
      </c>
      <c r="AH17" s="20"/>
      <c r="AI17" s="20"/>
      <c r="AJ17" s="22"/>
    </row>
    <row r="18" spans="1:36" ht="96">
      <c r="A18" s="63"/>
      <c r="B18" s="33" t="s">
        <v>77</v>
      </c>
      <c r="C18" s="34" t="s">
        <v>78</v>
      </c>
      <c r="D18" s="38" t="s">
        <v>79</v>
      </c>
      <c r="E18" s="38" t="s">
        <v>80</v>
      </c>
      <c r="F18" s="13" t="s">
        <v>55</v>
      </c>
      <c r="G18" s="26" t="s">
        <v>81</v>
      </c>
      <c r="H18" s="16" t="s">
        <v>127</v>
      </c>
      <c r="I18" s="16"/>
      <c r="J18" s="16"/>
      <c r="K18" s="16"/>
      <c r="L18" s="16" t="s">
        <v>127</v>
      </c>
      <c r="M18" s="16"/>
      <c r="N18" s="16"/>
      <c r="O18" s="40">
        <f>O30+O31</f>
        <v>2575166.62</v>
      </c>
      <c r="P18" s="40">
        <f t="shared" si="10"/>
        <v>2350166.6</v>
      </c>
      <c r="Q18" s="40">
        <f t="shared" si="10"/>
        <v>0</v>
      </c>
      <c r="R18" s="40">
        <f t="shared" si="10"/>
        <v>0</v>
      </c>
      <c r="S18" s="40">
        <f t="shared" si="10"/>
        <v>669912.31000000006</v>
      </c>
      <c r="T18" s="40">
        <f t="shared" si="10"/>
        <v>951775.87</v>
      </c>
      <c r="U18" s="18">
        <f t="shared" si="2"/>
        <v>0</v>
      </c>
      <c r="V18" s="19"/>
      <c r="W18" s="19"/>
      <c r="X18" s="20"/>
      <c r="Y18" s="21">
        <f t="shared" si="3"/>
        <v>0</v>
      </c>
      <c r="Z18" s="20"/>
      <c r="AA18" s="20"/>
      <c r="AB18" s="20"/>
      <c r="AC18" s="21">
        <f t="shared" si="4"/>
        <v>0.26014328734969389</v>
      </c>
      <c r="AD18" s="20"/>
      <c r="AE18" s="20"/>
      <c r="AF18" s="20"/>
      <c r="AG18" s="21">
        <f t="shared" si="5"/>
        <v>0.36959778159907958</v>
      </c>
      <c r="AH18" s="20"/>
      <c r="AI18" s="20"/>
      <c r="AJ18" s="22"/>
    </row>
    <row r="19" spans="1:36" ht="38.25">
      <c r="A19" s="63"/>
      <c r="B19" s="33" t="s">
        <v>82</v>
      </c>
      <c r="C19" s="34" t="s">
        <v>83</v>
      </c>
      <c r="D19" s="38" t="s">
        <v>84</v>
      </c>
      <c r="E19" s="38" t="s">
        <v>85</v>
      </c>
      <c r="F19" s="13" t="s">
        <v>55</v>
      </c>
      <c r="G19" s="41"/>
      <c r="H19" s="16">
        <v>25</v>
      </c>
      <c r="I19" s="16"/>
      <c r="J19" s="16"/>
      <c r="K19" s="16"/>
      <c r="L19" s="16">
        <v>25</v>
      </c>
      <c r="M19" s="16"/>
      <c r="N19" s="16"/>
      <c r="O19" s="40">
        <f>O32</f>
        <v>1554673.7</v>
      </c>
      <c r="P19" s="40">
        <f t="shared" ref="P19:T19" si="11">P32</f>
        <v>1516521.14</v>
      </c>
      <c r="Q19" s="40">
        <f t="shared" si="11"/>
        <v>0</v>
      </c>
      <c r="R19" s="40">
        <f t="shared" si="11"/>
        <v>0</v>
      </c>
      <c r="S19" s="40">
        <f t="shared" si="11"/>
        <v>582466.15</v>
      </c>
      <c r="T19" s="40">
        <f t="shared" si="11"/>
        <v>406518.51</v>
      </c>
      <c r="U19" s="18">
        <f t="shared" si="2"/>
        <v>0</v>
      </c>
      <c r="V19" s="19"/>
      <c r="W19" s="19"/>
      <c r="X19" s="20"/>
      <c r="Y19" s="21">
        <f t="shared" si="3"/>
        <v>0</v>
      </c>
      <c r="Z19" s="20"/>
      <c r="AA19" s="20"/>
      <c r="AB19" s="20"/>
      <c r="AC19" s="21">
        <f t="shared" si="4"/>
        <v>0.37465491954999947</v>
      </c>
      <c r="AD19" s="20"/>
      <c r="AE19" s="20"/>
      <c r="AF19" s="20"/>
      <c r="AG19" s="21">
        <f t="shared" si="5"/>
        <v>0.26148156362328634</v>
      </c>
      <c r="AH19" s="20"/>
      <c r="AI19" s="20"/>
      <c r="AJ19" s="22"/>
    </row>
    <row r="20" spans="1:36" ht="54" customHeight="1">
      <c r="A20" s="64" t="s">
        <v>86</v>
      </c>
      <c r="B20" s="42" t="str">
        <f>[1]Sheet1!A180</f>
        <v>04E34E021A010000</v>
      </c>
      <c r="C20" s="38" t="s">
        <v>87</v>
      </c>
      <c r="D20" s="38" t="s">
        <v>88</v>
      </c>
      <c r="E20" s="43"/>
      <c r="F20" s="13"/>
      <c r="G20" s="44"/>
      <c r="H20" s="45">
        <v>25</v>
      </c>
      <c r="I20" s="45"/>
      <c r="J20" s="45"/>
      <c r="K20" s="45"/>
      <c r="L20" s="45">
        <v>25</v>
      </c>
      <c r="M20" s="45"/>
      <c r="N20" s="45"/>
      <c r="O20" s="46">
        <f>[2]Sheet1!C237</f>
        <v>489312.11</v>
      </c>
      <c r="P20" s="46">
        <f>[2]Sheet1!D237</f>
        <v>401812.11</v>
      </c>
      <c r="Q20" s="46">
        <f>[2]Sheet1!E237</f>
        <v>0</v>
      </c>
      <c r="R20" s="46">
        <f>[2]Sheet1!F237</f>
        <v>0</v>
      </c>
      <c r="S20" s="46">
        <f>[2]Sheet1!G237</f>
        <v>74915.02</v>
      </c>
      <c r="T20" s="46">
        <f>[2]Sheet1!H237</f>
        <v>232498.43</v>
      </c>
      <c r="U20" s="18">
        <f t="shared" si="2"/>
        <v>0</v>
      </c>
      <c r="V20" s="47"/>
      <c r="W20" s="47"/>
      <c r="X20" s="20"/>
      <c r="Y20" s="21">
        <f t="shared" si="3"/>
        <v>0</v>
      </c>
      <c r="Z20" s="20"/>
      <c r="AA20" s="20"/>
      <c r="AB20" s="20"/>
      <c r="AC20" s="21">
        <f t="shared" si="4"/>
        <v>0.15310273027986168</v>
      </c>
      <c r="AD20" s="20"/>
      <c r="AE20" s="20"/>
      <c r="AF20" s="20"/>
      <c r="AG20" s="21">
        <f t="shared" si="5"/>
        <v>0.47515363966773683</v>
      </c>
      <c r="AH20" s="20"/>
      <c r="AI20" s="20"/>
      <c r="AJ20" s="22"/>
    </row>
    <row r="21" spans="1:36" ht="30" customHeight="1">
      <c r="A21" s="64"/>
      <c r="B21" s="42" t="str">
        <f>[1]Sheet1!A181</f>
        <v>04E34E022A010000</v>
      </c>
      <c r="C21" s="48" t="s">
        <v>89</v>
      </c>
      <c r="D21" s="48" t="s">
        <v>84</v>
      </c>
      <c r="E21" s="43"/>
      <c r="F21" s="36"/>
      <c r="G21" s="49"/>
      <c r="H21" s="45">
        <v>25</v>
      </c>
      <c r="I21" s="45"/>
      <c r="J21" s="45"/>
      <c r="K21" s="45"/>
      <c r="L21" s="45">
        <v>25</v>
      </c>
      <c r="M21" s="45"/>
      <c r="N21" s="45"/>
      <c r="O21" s="46">
        <f>[2]Sheet1!C238</f>
        <v>5622747.29</v>
      </c>
      <c r="P21" s="46">
        <f>[2]Sheet1!D238</f>
        <v>4856728.5</v>
      </c>
      <c r="Q21" s="46">
        <f>[2]Sheet1!E238</f>
        <v>0</v>
      </c>
      <c r="R21" s="46">
        <f>[2]Sheet1!F238</f>
        <v>0</v>
      </c>
      <c r="S21" s="46">
        <f>[2]Sheet1!G238</f>
        <v>873152.74</v>
      </c>
      <c r="T21" s="46">
        <f>[2]Sheet1!H238</f>
        <v>2207719.79</v>
      </c>
      <c r="U21" s="18">
        <f t="shared" si="2"/>
        <v>0</v>
      </c>
      <c r="V21" s="19"/>
      <c r="W21" s="19"/>
      <c r="X21" s="20"/>
      <c r="Y21" s="21">
        <f t="shared" si="3"/>
        <v>0</v>
      </c>
      <c r="Z21" s="20"/>
      <c r="AA21" s="20"/>
      <c r="AB21" s="20"/>
      <c r="AC21" s="21">
        <f t="shared" si="4"/>
        <v>0.15528934433046518</v>
      </c>
      <c r="AD21" s="20"/>
      <c r="AE21" s="20"/>
      <c r="AF21" s="20"/>
      <c r="AG21" s="21">
        <f t="shared" si="5"/>
        <v>0.39264076369329415</v>
      </c>
      <c r="AH21" s="20"/>
      <c r="AI21" s="20"/>
      <c r="AJ21" s="22"/>
    </row>
    <row r="22" spans="1:36" ht="66" customHeight="1">
      <c r="A22" s="64"/>
      <c r="B22" s="42" t="str">
        <f>[1]Sheet1!A182</f>
        <v>04E34E084A010000</v>
      </c>
      <c r="C22" s="48" t="s">
        <v>90</v>
      </c>
      <c r="D22" s="48" t="s">
        <v>91</v>
      </c>
      <c r="E22" s="38" t="s">
        <v>92</v>
      </c>
      <c r="F22" s="36" t="s">
        <v>55</v>
      </c>
      <c r="G22" s="50" t="s">
        <v>93</v>
      </c>
      <c r="H22" s="45">
        <v>25</v>
      </c>
      <c r="I22" s="45"/>
      <c r="J22" s="45"/>
      <c r="K22" s="45"/>
      <c r="L22" s="45">
        <v>25</v>
      </c>
      <c r="M22" s="45"/>
      <c r="N22" s="45"/>
      <c r="O22" s="46">
        <f>[2]Sheet1!C239</f>
        <v>6966508.7199999997</v>
      </c>
      <c r="P22" s="46">
        <f>[2]Sheet1!D239</f>
        <v>7550441.9500000002</v>
      </c>
      <c r="Q22" s="46">
        <f>[2]Sheet1!E239</f>
        <v>0</v>
      </c>
      <c r="R22" s="46">
        <f>[2]Sheet1!F239</f>
        <v>0</v>
      </c>
      <c r="S22" s="46">
        <f>[2]Sheet1!G239</f>
        <v>2212539.12</v>
      </c>
      <c r="T22" s="46">
        <f>[2]Sheet1!H239</f>
        <v>2546755.12</v>
      </c>
      <c r="U22" s="18">
        <f t="shared" si="2"/>
        <v>0</v>
      </c>
      <c r="V22" s="19"/>
      <c r="W22" s="19"/>
      <c r="X22" s="20"/>
      <c r="Y22" s="21">
        <f t="shared" si="3"/>
        <v>0</v>
      </c>
      <c r="Z22" s="20"/>
      <c r="AA22" s="20"/>
      <c r="AB22" s="20"/>
      <c r="AC22" s="21">
        <f t="shared" si="4"/>
        <v>0.31759654784441299</v>
      </c>
      <c r="AD22" s="20"/>
      <c r="AE22" s="20"/>
      <c r="AF22" s="20"/>
      <c r="AG22" s="21">
        <f t="shared" si="5"/>
        <v>0.36557122403199982</v>
      </c>
      <c r="AH22" s="20"/>
      <c r="AI22" s="20"/>
      <c r="AJ22" s="22"/>
    </row>
    <row r="23" spans="1:36" ht="62.25" customHeight="1">
      <c r="A23" s="64"/>
      <c r="B23" s="42" t="str">
        <f>[1]Sheet1!A183</f>
        <v>04E34E084A020000</v>
      </c>
      <c r="C23" s="48" t="s">
        <v>94</v>
      </c>
      <c r="D23" s="48" t="s">
        <v>95</v>
      </c>
      <c r="E23" s="38" t="s">
        <v>96</v>
      </c>
      <c r="F23" s="36" t="s">
        <v>97</v>
      </c>
      <c r="G23" s="26" t="s">
        <v>98</v>
      </c>
      <c r="H23" s="45">
        <v>25</v>
      </c>
      <c r="I23" s="45"/>
      <c r="J23" s="45"/>
      <c r="K23" s="45"/>
      <c r="L23" s="45">
        <v>25</v>
      </c>
      <c r="M23" s="45"/>
      <c r="N23" s="45"/>
      <c r="O23" s="46">
        <f>[2]Sheet1!C240</f>
        <v>25000.03</v>
      </c>
      <c r="P23" s="46">
        <f>[2]Sheet1!D240</f>
        <v>37743.56</v>
      </c>
      <c r="Q23" s="46">
        <f>[2]Sheet1!E240</f>
        <v>0</v>
      </c>
      <c r="R23" s="46">
        <f>[2]Sheet1!F240</f>
        <v>0</v>
      </c>
      <c r="S23" s="46">
        <f>[2]Sheet1!G240</f>
        <v>0</v>
      </c>
      <c r="T23" s="46">
        <f>[2]Sheet1!H240</f>
        <v>37743.56</v>
      </c>
      <c r="U23" s="18">
        <f t="shared" si="2"/>
        <v>0</v>
      </c>
      <c r="V23" s="19"/>
      <c r="W23" s="19"/>
      <c r="X23" s="20"/>
      <c r="Y23" s="21">
        <f t="shared" si="3"/>
        <v>0</v>
      </c>
      <c r="Z23" s="20"/>
      <c r="AA23" s="20"/>
      <c r="AB23" s="20"/>
      <c r="AC23" s="21">
        <f t="shared" si="4"/>
        <v>0</v>
      </c>
      <c r="AD23" s="20"/>
      <c r="AE23" s="20"/>
      <c r="AF23" s="20"/>
      <c r="AG23" s="21">
        <f t="shared" si="5"/>
        <v>1.509740588311294</v>
      </c>
      <c r="AH23" s="20"/>
      <c r="AI23" s="20"/>
      <c r="AJ23" s="22"/>
    </row>
    <row r="24" spans="1:36" ht="90.75" customHeight="1">
      <c r="A24" s="64"/>
      <c r="B24" s="42" t="str">
        <f>[1]Sheet1!A184</f>
        <v>04E34E085A010000</v>
      </c>
      <c r="C24" s="48" t="s">
        <v>99</v>
      </c>
      <c r="D24" s="48" t="s">
        <v>100</v>
      </c>
      <c r="E24" s="48" t="s">
        <v>101</v>
      </c>
      <c r="F24" s="36" t="s">
        <v>55</v>
      </c>
      <c r="G24" s="51" t="s">
        <v>102</v>
      </c>
      <c r="H24" s="45">
        <v>25</v>
      </c>
      <c r="I24" s="45"/>
      <c r="J24" s="45"/>
      <c r="K24" s="45"/>
      <c r="L24" s="45">
        <v>25</v>
      </c>
      <c r="M24" s="45"/>
      <c r="N24" s="45"/>
      <c r="O24" s="46">
        <f>[2]Sheet1!C241</f>
        <v>6468586.2800000003</v>
      </c>
      <c r="P24" s="46">
        <f>[2]Sheet1!D241</f>
        <v>6428372.9199999999</v>
      </c>
      <c r="Q24" s="46">
        <f>[2]Sheet1!E241</f>
        <v>0</v>
      </c>
      <c r="R24" s="46">
        <f>[2]Sheet1!F241</f>
        <v>0</v>
      </c>
      <c r="S24" s="46">
        <f>[2]Sheet1!G241</f>
        <v>1698841.57</v>
      </c>
      <c r="T24" s="46">
        <f>[2]Sheet1!H241</f>
        <v>3021624.5</v>
      </c>
      <c r="U24" s="18">
        <f t="shared" si="2"/>
        <v>0</v>
      </c>
      <c r="V24" s="19"/>
      <c r="W24" s="19"/>
      <c r="X24" s="20"/>
      <c r="Y24" s="21">
        <f t="shared" si="3"/>
        <v>0</v>
      </c>
      <c r="Z24" s="20"/>
      <c r="AA24" s="20"/>
      <c r="AB24" s="20"/>
      <c r="AC24" s="21">
        <f t="shared" si="4"/>
        <v>0.26262949838863398</v>
      </c>
      <c r="AD24" s="20"/>
      <c r="AE24" s="20"/>
      <c r="AF24" s="20"/>
      <c r="AG24" s="21">
        <f t="shared" si="5"/>
        <v>0.46712285640255846</v>
      </c>
      <c r="AH24" s="20"/>
      <c r="AI24" s="20"/>
      <c r="AJ24" s="22"/>
    </row>
    <row r="25" spans="1:36" ht="114.75">
      <c r="A25" s="64"/>
      <c r="B25" s="42" t="str">
        <f>[1]Sheet1!A185</f>
        <v>04E34E086A010000</v>
      </c>
      <c r="C25" s="48" t="s">
        <v>103</v>
      </c>
      <c r="D25" s="48" t="s">
        <v>104</v>
      </c>
      <c r="E25" s="48" t="s">
        <v>105</v>
      </c>
      <c r="F25" s="36" t="s">
        <v>55</v>
      </c>
      <c r="G25" s="52" t="s">
        <v>106</v>
      </c>
      <c r="H25" s="45" t="s">
        <v>127</v>
      </c>
      <c r="I25" s="45"/>
      <c r="J25" s="45"/>
      <c r="K25" s="45"/>
      <c r="L25" s="45" t="s">
        <v>127</v>
      </c>
      <c r="M25" s="45"/>
      <c r="N25" s="45"/>
      <c r="O25" s="46">
        <f>[2]Sheet1!C242</f>
        <v>24843048.460000001</v>
      </c>
      <c r="P25" s="46">
        <f>[2]Sheet1!D242</f>
        <v>30148705.879999999</v>
      </c>
      <c r="Q25" s="46">
        <f>[2]Sheet1!E242</f>
        <v>75284</v>
      </c>
      <c r="R25" s="46">
        <f>[2]Sheet1!F242</f>
        <v>56108.04</v>
      </c>
      <c r="S25" s="46">
        <f>[2]Sheet1!G242</f>
        <v>6803926.1100000003</v>
      </c>
      <c r="T25" s="46">
        <f>[2]Sheet1!H242</f>
        <v>22697111.77</v>
      </c>
      <c r="U25" s="18">
        <f t="shared" si="2"/>
        <v>3.030384943346039E-3</v>
      </c>
      <c r="V25" s="19"/>
      <c r="W25" s="19"/>
      <c r="X25" s="20"/>
      <c r="Y25" s="21">
        <f t="shared" si="3"/>
        <v>2.258500605927651E-3</v>
      </c>
      <c r="Z25" s="20"/>
      <c r="AA25" s="20"/>
      <c r="AB25" s="20"/>
      <c r="AC25" s="21">
        <f t="shared" si="4"/>
        <v>0.27387645767205498</v>
      </c>
      <c r="AD25" s="20"/>
      <c r="AE25" s="20"/>
      <c r="AF25" s="20"/>
      <c r="AG25" s="21">
        <f t="shared" si="5"/>
        <v>0.91362023491379518</v>
      </c>
      <c r="AH25" s="20"/>
      <c r="AI25" s="20"/>
      <c r="AJ25" s="22"/>
    </row>
    <row r="26" spans="1:36" ht="33" customHeight="1">
      <c r="A26" s="64"/>
      <c r="B26" s="42" t="s">
        <v>107</v>
      </c>
      <c r="C26" s="48" t="s">
        <v>87</v>
      </c>
      <c r="D26" s="48" t="s">
        <v>108</v>
      </c>
      <c r="E26" s="48" t="s">
        <v>109</v>
      </c>
      <c r="F26" s="36" t="s">
        <v>97</v>
      </c>
      <c r="G26" s="39">
        <v>25</v>
      </c>
      <c r="H26" s="45" t="s">
        <v>127</v>
      </c>
      <c r="I26" s="45"/>
      <c r="J26" s="45"/>
      <c r="K26" s="45"/>
      <c r="L26" s="45" t="s">
        <v>127</v>
      </c>
      <c r="M26" s="45"/>
      <c r="N26" s="45"/>
      <c r="O26" s="46"/>
      <c r="P26" s="46"/>
      <c r="Q26" s="46"/>
      <c r="R26" s="46"/>
      <c r="S26" s="46"/>
      <c r="T26" s="46"/>
      <c r="U26" s="18" t="e">
        <f t="shared" si="2"/>
        <v>#DIV/0!</v>
      </c>
      <c r="V26" s="19"/>
      <c r="W26" s="19"/>
      <c r="X26" s="20"/>
      <c r="Y26" s="21" t="e">
        <f t="shared" si="3"/>
        <v>#DIV/0!</v>
      </c>
      <c r="Z26" s="20"/>
      <c r="AA26" s="20"/>
      <c r="AB26" s="20"/>
      <c r="AC26" s="21" t="e">
        <f t="shared" si="4"/>
        <v>#DIV/0!</v>
      </c>
      <c r="AD26" s="20"/>
      <c r="AE26" s="20"/>
      <c r="AF26" s="20"/>
      <c r="AG26" s="21" t="e">
        <f t="shared" si="5"/>
        <v>#DIV/0!</v>
      </c>
      <c r="AH26" s="20"/>
      <c r="AI26" s="20"/>
      <c r="AJ26" s="22"/>
    </row>
    <row r="27" spans="1:36" ht="51">
      <c r="A27" s="64"/>
      <c r="B27" s="42" t="str">
        <f>[1]Sheet1!A186</f>
        <v>04E34E086A030000</v>
      </c>
      <c r="C27" s="48" t="s">
        <v>110</v>
      </c>
      <c r="D27" s="48" t="s">
        <v>111</v>
      </c>
      <c r="E27" s="48" t="s">
        <v>112</v>
      </c>
      <c r="F27" s="36" t="s">
        <v>38</v>
      </c>
      <c r="G27" s="53"/>
      <c r="H27" s="45">
        <v>25</v>
      </c>
      <c r="I27" s="45"/>
      <c r="J27" s="45"/>
      <c r="K27" s="45"/>
      <c r="L27" s="45">
        <v>25</v>
      </c>
      <c r="M27" s="45"/>
      <c r="N27" s="45"/>
      <c r="O27" s="46">
        <f>[2]Sheet1!C243</f>
        <v>1000000.02</v>
      </c>
      <c r="P27" s="46">
        <f>[2]Sheet1!D243</f>
        <v>730165.34</v>
      </c>
      <c r="Q27" s="46">
        <f>[2]Sheet1!E243</f>
        <v>0</v>
      </c>
      <c r="R27" s="46">
        <f>[2]Sheet1!F243</f>
        <v>0</v>
      </c>
      <c r="S27" s="46">
        <f>[2]Sheet1!G243</f>
        <v>1246</v>
      </c>
      <c r="T27" s="46">
        <f>[2]Sheet1!H243</f>
        <v>526776.15</v>
      </c>
      <c r="U27" s="18">
        <f t="shared" si="2"/>
        <v>0</v>
      </c>
      <c r="V27" s="19"/>
      <c r="W27" s="19"/>
      <c r="X27" s="20"/>
      <c r="Y27" s="21">
        <f t="shared" si="3"/>
        <v>0</v>
      </c>
      <c r="Z27" s="20"/>
      <c r="AA27" s="20"/>
      <c r="AB27" s="20"/>
      <c r="AC27" s="21">
        <f t="shared" si="4"/>
        <v>1.2459999750800005E-3</v>
      </c>
      <c r="AD27" s="20"/>
      <c r="AE27" s="20"/>
      <c r="AF27" s="20"/>
      <c r="AG27" s="21">
        <f t="shared" si="5"/>
        <v>0.52677613946447721</v>
      </c>
      <c r="AH27" s="20"/>
      <c r="AI27" s="20"/>
      <c r="AJ27" s="22"/>
    </row>
    <row r="28" spans="1:36" ht="51">
      <c r="A28" s="64"/>
      <c r="B28" s="42" t="str">
        <f>[1]Sheet1!A187</f>
        <v>04E34E086A040000</v>
      </c>
      <c r="C28" s="48" t="s">
        <v>113</v>
      </c>
      <c r="D28" s="48" t="s">
        <v>111</v>
      </c>
      <c r="E28" s="48" t="s">
        <v>112</v>
      </c>
      <c r="F28" s="36" t="s">
        <v>38</v>
      </c>
      <c r="G28" s="54"/>
      <c r="H28" s="45">
        <v>25</v>
      </c>
      <c r="I28" s="45"/>
      <c r="J28" s="45"/>
      <c r="K28" s="45"/>
      <c r="L28" s="45">
        <v>25</v>
      </c>
      <c r="M28" s="45"/>
      <c r="N28" s="45"/>
      <c r="O28" s="46">
        <f>[2]Sheet1!C244</f>
        <v>421642.14</v>
      </c>
      <c r="P28" s="46">
        <f>[2]Sheet1!D244</f>
        <v>636290.29</v>
      </c>
      <c r="Q28" s="46">
        <f>[2]Sheet1!E244</f>
        <v>4136</v>
      </c>
      <c r="R28" s="46">
        <f>[2]Sheet1!F244</f>
        <v>0</v>
      </c>
      <c r="S28" s="46">
        <f>[2]Sheet1!G244</f>
        <v>412710.52</v>
      </c>
      <c r="T28" s="46">
        <f>[2]Sheet1!H244</f>
        <v>71792.22</v>
      </c>
      <c r="U28" s="18">
        <f t="shared" si="2"/>
        <v>9.809266218030294E-3</v>
      </c>
      <c r="V28" s="19"/>
      <c r="W28" s="19"/>
      <c r="X28" s="20"/>
      <c r="Y28" s="21">
        <f t="shared" si="3"/>
        <v>0</v>
      </c>
      <c r="Z28" s="20"/>
      <c r="AA28" s="20"/>
      <c r="AB28" s="20"/>
      <c r="AC28" s="21">
        <f t="shared" si="4"/>
        <v>0.97881706036308425</v>
      </c>
      <c r="AD28" s="20"/>
      <c r="AE28" s="20"/>
      <c r="AF28" s="20"/>
      <c r="AG28" s="21">
        <f t="shared" si="5"/>
        <v>0.17026813306658581</v>
      </c>
      <c r="AH28" s="20"/>
      <c r="AI28" s="20"/>
      <c r="AJ28" s="22"/>
    </row>
    <row r="29" spans="1:36" ht="89.25">
      <c r="A29" s="64"/>
      <c r="B29" s="42" t="str">
        <f>[1]Sheet1!A188</f>
        <v>04E34E087A010000</v>
      </c>
      <c r="C29" s="48" t="s">
        <v>114</v>
      </c>
      <c r="D29" s="48" t="s">
        <v>115</v>
      </c>
      <c r="E29" s="48" t="s">
        <v>116</v>
      </c>
      <c r="F29" s="36" t="s">
        <v>38</v>
      </c>
      <c r="G29" s="26" t="s">
        <v>117</v>
      </c>
      <c r="H29" s="45">
        <v>25</v>
      </c>
      <c r="I29" s="45"/>
      <c r="J29" s="45"/>
      <c r="K29" s="45"/>
      <c r="L29" s="45">
        <v>25</v>
      </c>
      <c r="M29" s="45"/>
      <c r="N29" s="45"/>
      <c r="O29" s="46">
        <f>[2]Sheet1!C245</f>
        <v>1824191.31</v>
      </c>
      <c r="P29" s="46">
        <f>[2]Sheet1!D245</f>
        <v>1715248.38</v>
      </c>
      <c r="Q29" s="46">
        <f>[2]Sheet1!E245</f>
        <v>0</v>
      </c>
      <c r="R29" s="46">
        <f>[2]Sheet1!F245</f>
        <v>0</v>
      </c>
      <c r="S29" s="46">
        <f>[2]Sheet1!G245</f>
        <v>501292.18</v>
      </c>
      <c r="T29" s="46">
        <f>[2]Sheet1!H245</f>
        <v>630592.61</v>
      </c>
      <c r="U29" s="18">
        <f t="shared" si="2"/>
        <v>0</v>
      </c>
      <c r="V29" s="19"/>
      <c r="W29" s="19"/>
      <c r="X29" s="20"/>
      <c r="Y29" s="21">
        <f t="shared" si="3"/>
        <v>0</v>
      </c>
      <c r="Z29" s="20"/>
      <c r="AA29" s="20"/>
      <c r="AB29" s="20"/>
      <c r="AC29" s="21">
        <f t="shared" si="4"/>
        <v>0.27480241641979974</v>
      </c>
      <c r="AD29" s="20"/>
      <c r="AE29" s="20"/>
      <c r="AF29" s="20"/>
      <c r="AG29" s="21">
        <f t="shared" si="5"/>
        <v>0.34568337572006086</v>
      </c>
      <c r="AH29" s="20"/>
      <c r="AI29" s="20"/>
      <c r="AJ29" s="22"/>
    </row>
    <row r="30" spans="1:36" ht="65.25" customHeight="1">
      <c r="A30" s="64"/>
      <c r="B30" s="42" t="str">
        <f>[1]Sheet1!A189</f>
        <v>04E34E088A010000</v>
      </c>
      <c r="C30" s="48" t="s">
        <v>118</v>
      </c>
      <c r="D30" s="48" t="s">
        <v>79</v>
      </c>
      <c r="E30" s="48" t="s">
        <v>119</v>
      </c>
      <c r="F30" s="36" t="s">
        <v>38</v>
      </c>
      <c r="G30" s="26" t="s">
        <v>120</v>
      </c>
      <c r="H30" s="45">
        <v>25</v>
      </c>
      <c r="I30" s="45"/>
      <c r="J30" s="45"/>
      <c r="K30" s="45"/>
      <c r="L30" s="45">
        <v>25</v>
      </c>
      <c r="M30" s="45"/>
      <c r="N30" s="45"/>
      <c r="O30" s="46">
        <f>[2]Sheet1!C246</f>
        <v>2325166.6</v>
      </c>
      <c r="P30" s="46">
        <f>[2]Sheet1!D246</f>
        <v>2350166.6</v>
      </c>
      <c r="Q30" s="46">
        <f>[2]Sheet1!E246</f>
        <v>0</v>
      </c>
      <c r="R30" s="46">
        <f>[2]Sheet1!F246</f>
        <v>0</v>
      </c>
      <c r="S30" s="46">
        <f>[2]Sheet1!G246</f>
        <v>669912.31000000006</v>
      </c>
      <c r="T30" s="46">
        <f>[2]Sheet1!H246</f>
        <v>951775.87</v>
      </c>
      <c r="U30" s="18">
        <f t="shared" si="2"/>
        <v>0</v>
      </c>
      <c r="V30" s="19"/>
      <c r="W30" s="19"/>
      <c r="X30" s="20"/>
      <c r="Y30" s="21">
        <f t="shared" si="3"/>
        <v>0</v>
      </c>
      <c r="Z30" s="20"/>
      <c r="AA30" s="20"/>
      <c r="AB30" s="20"/>
      <c r="AC30" s="21">
        <f t="shared" si="4"/>
        <v>0.28811368183251901</v>
      </c>
      <c r="AD30" s="20"/>
      <c r="AE30" s="20"/>
      <c r="AF30" s="20"/>
      <c r="AG30" s="21">
        <f t="shared" si="5"/>
        <v>0.40933663420074928</v>
      </c>
      <c r="AH30" s="20"/>
      <c r="AI30" s="20"/>
      <c r="AJ30" s="22"/>
    </row>
    <row r="31" spans="1:36" ht="92.25" customHeight="1">
      <c r="A31" s="64"/>
      <c r="B31" s="42" t="str">
        <f>[1]Sheet1!A190</f>
        <v>04E34E088A020000</v>
      </c>
      <c r="C31" s="48" t="s">
        <v>121</v>
      </c>
      <c r="D31" s="48" t="s">
        <v>122</v>
      </c>
      <c r="E31" s="48" t="s">
        <v>123</v>
      </c>
      <c r="F31" s="36" t="s">
        <v>38</v>
      </c>
      <c r="G31" s="26" t="s">
        <v>124</v>
      </c>
      <c r="H31" s="45" t="s">
        <v>127</v>
      </c>
      <c r="I31" s="45"/>
      <c r="J31" s="45"/>
      <c r="K31" s="45"/>
      <c r="L31" s="45" t="s">
        <v>127</v>
      </c>
      <c r="M31" s="45"/>
      <c r="N31" s="45"/>
      <c r="O31" s="46">
        <f>[2]Sheet1!C247</f>
        <v>250000.02</v>
      </c>
      <c r="P31" s="46">
        <f>[2]Sheet1!D247</f>
        <v>221736.26</v>
      </c>
      <c r="Q31" s="46">
        <f>[2]Sheet1!E247</f>
        <v>0</v>
      </c>
      <c r="R31" s="46">
        <f>[2]Sheet1!F247</f>
        <v>0</v>
      </c>
      <c r="S31" s="46">
        <f>[2]Sheet1!G247</f>
        <v>0</v>
      </c>
      <c r="T31" s="46">
        <f>[2]Sheet1!H247</f>
        <v>186835.9</v>
      </c>
      <c r="U31" s="18">
        <f t="shared" si="2"/>
        <v>0</v>
      </c>
      <c r="V31" s="19"/>
      <c r="W31" s="19"/>
      <c r="X31" s="20"/>
      <c r="Y31" s="21">
        <f t="shared" si="3"/>
        <v>0</v>
      </c>
      <c r="Z31" s="20"/>
      <c r="AA31" s="20"/>
      <c r="AB31" s="20"/>
      <c r="AC31" s="21">
        <f t="shared" si="4"/>
        <v>0</v>
      </c>
      <c r="AD31" s="20"/>
      <c r="AE31" s="20"/>
      <c r="AF31" s="20"/>
      <c r="AG31" s="21">
        <f t="shared" si="5"/>
        <v>0.74734354021251681</v>
      </c>
      <c r="AH31" s="20"/>
      <c r="AI31" s="20"/>
      <c r="AJ31" s="22"/>
    </row>
    <row r="32" spans="1:36" ht="35.25" customHeight="1">
      <c r="A32" s="64"/>
      <c r="B32" s="42" t="str">
        <f>[1]Sheet1!A191</f>
        <v>04E34G023A010000</v>
      </c>
      <c r="C32" s="48" t="s">
        <v>125</v>
      </c>
      <c r="D32" s="48" t="s">
        <v>84</v>
      </c>
      <c r="E32" s="48"/>
      <c r="F32" s="36"/>
      <c r="G32" s="26"/>
      <c r="H32" s="45">
        <v>25</v>
      </c>
      <c r="I32" s="45"/>
      <c r="J32" s="45"/>
      <c r="K32" s="45"/>
      <c r="L32" s="45">
        <v>25</v>
      </c>
      <c r="M32" s="45"/>
      <c r="N32" s="45"/>
      <c r="O32" s="46">
        <f>[2]Sheet1!C248</f>
        <v>1554673.7</v>
      </c>
      <c r="P32" s="46">
        <f>[2]Sheet1!D248</f>
        <v>1516521.14</v>
      </c>
      <c r="Q32" s="46">
        <f>[2]Sheet1!E248</f>
        <v>0</v>
      </c>
      <c r="R32" s="46">
        <f>[2]Sheet1!F248</f>
        <v>0</v>
      </c>
      <c r="S32" s="46">
        <f>[2]Sheet1!G248</f>
        <v>582466.15</v>
      </c>
      <c r="T32" s="46">
        <f>[2]Sheet1!H248</f>
        <v>406518.51</v>
      </c>
      <c r="U32" s="18">
        <f t="shared" si="2"/>
        <v>0</v>
      </c>
      <c r="V32" s="19"/>
      <c r="W32" s="19"/>
      <c r="X32" s="20"/>
      <c r="Y32" s="21">
        <f t="shared" si="3"/>
        <v>0</v>
      </c>
      <c r="Z32" s="20"/>
      <c r="AA32" s="20"/>
      <c r="AB32" s="20"/>
      <c r="AC32" s="21">
        <f t="shared" si="4"/>
        <v>0.37465491954999947</v>
      </c>
      <c r="AD32" s="20"/>
      <c r="AE32" s="20"/>
      <c r="AF32" s="20"/>
      <c r="AG32" s="21">
        <f t="shared" si="5"/>
        <v>0.26148156362328634</v>
      </c>
      <c r="AH32" s="20"/>
      <c r="AI32" s="20"/>
      <c r="AJ32" s="22"/>
    </row>
    <row r="33" spans="1:35">
      <c r="A33" s="55"/>
      <c r="B33" s="55"/>
      <c r="C33" s="55"/>
      <c r="D33" s="55"/>
      <c r="E33" s="55"/>
      <c r="F33" s="56"/>
      <c r="G33" s="55"/>
      <c r="H33" s="55"/>
      <c r="I33" s="55"/>
      <c r="J33" s="55"/>
      <c r="K33" s="55"/>
      <c r="L33" s="55"/>
      <c r="M33" s="55"/>
      <c r="N33" s="55"/>
      <c r="O33" s="61"/>
      <c r="P33" s="61"/>
      <c r="Q33" s="57"/>
      <c r="R33" s="57"/>
      <c r="S33" s="57"/>
      <c r="T33" s="57"/>
      <c r="U33" s="57"/>
      <c r="V33" s="57"/>
      <c r="W33" s="57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</row>
    <row r="34" spans="1:35">
      <c r="A34" s="55"/>
      <c r="F34"/>
      <c r="K34" s="55"/>
      <c r="L34" s="55"/>
      <c r="M34" s="55"/>
      <c r="N34" s="55"/>
      <c r="O34" s="57"/>
      <c r="P34" s="57"/>
      <c r="Q34" s="57"/>
      <c r="R34" s="57"/>
      <c r="S34" s="58"/>
      <c r="T34" s="57"/>
      <c r="U34" s="57"/>
      <c r="V34" s="57"/>
      <c r="W34" s="57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</row>
    <row r="35" spans="1:35">
      <c r="A35" s="55"/>
      <c r="B35" s="55"/>
      <c r="C35" s="55"/>
      <c r="D35" s="55"/>
      <c r="E35" s="55"/>
      <c r="F35" s="56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</row>
    <row r="36" spans="1:35">
      <c r="A36" s="55"/>
      <c r="B36" s="55"/>
      <c r="C36" s="55"/>
      <c r="D36" s="55"/>
      <c r="E36" s="55"/>
      <c r="F36" s="56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</row>
    <row r="37" spans="1:35">
      <c r="A37" s="55"/>
      <c r="B37" s="55"/>
      <c r="C37" s="55"/>
      <c r="D37" s="55"/>
      <c r="E37" s="55"/>
      <c r="F37" s="56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</row>
    <row r="38" spans="1:35">
      <c r="A38" s="55"/>
      <c r="B38" s="55"/>
      <c r="C38" s="55"/>
      <c r="D38" s="55"/>
      <c r="E38" s="55"/>
      <c r="F38" s="5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</row>
    <row r="39" spans="1:35">
      <c r="A39" s="55"/>
      <c r="B39" s="55"/>
      <c r="C39" s="55"/>
      <c r="D39" s="55"/>
      <c r="E39" s="55"/>
      <c r="F39" s="5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</row>
    <row r="40" spans="1:35">
      <c r="A40" s="55"/>
      <c r="B40" s="55"/>
      <c r="C40" s="55"/>
      <c r="D40" s="55"/>
      <c r="E40" s="55"/>
      <c r="F40" s="5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</row>
    <row r="41" spans="1:35">
      <c r="A41" s="55"/>
      <c r="B41" s="55"/>
      <c r="C41" s="55"/>
      <c r="D41" s="55"/>
      <c r="E41" s="55"/>
      <c r="F41" s="5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</row>
    <row r="42" spans="1:35">
      <c r="A42" s="55"/>
      <c r="B42" s="55"/>
      <c r="C42" s="55"/>
      <c r="D42" s="55"/>
      <c r="E42" s="55"/>
      <c r="F42" s="5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</row>
    <row r="45" spans="1:35" ht="18.75">
      <c r="B45" s="59" t="s">
        <v>126</v>
      </c>
    </row>
  </sheetData>
  <mergeCells count="30">
    <mergeCell ref="S8:S9"/>
    <mergeCell ref="T8:T9"/>
    <mergeCell ref="U8:X8"/>
    <mergeCell ref="D8:D9"/>
    <mergeCell ref="E8:E9"/>
    <mergeCell ref="F8:F9"/>
    <mergeCell ref="G8:G9"/>
    <mergeCell ref="H8:K8"/>
    <mergeCell ref="L8:L9"/>
    <mergeCell ref="P8:P9"/>
    <mergeCell ref="Q8:Q9"/>
    <mergeCell ref="R8:R9"/>
    <mergeCell ref="N8:N9"/>
    <mergeCell ref="O8:O9"/>
    <mergeCell ref="A12:A19"/>
    <mergeCell ref="A20:A32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</mergeCells>
  <pageMargins left="0.70866141732283472" right="0.2" top="0.74803149606299213" bottom="0.74803149606299213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 AFF</vt:lpstr>
      <vt:lpstr>'13 AFF'!Títulos_a_imprimir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2014-06-16T17:29:13Z</cp:lastPrinted>
  <dcterms:created xsi:type="dcterms:W3CDTF">2014-05-06T18:02:48Z</dcterms:created>
  <dcterms:modified xsi:type="dcterms:W3CDTF">2014-06-16T17:29:24Z</dcterms:modified>
</cp:coreProperties>
</file>