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03 01 AFF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3" i="1"/>
  <c r="AG23" s="1"/>
  <c r="S23"/>
  <c r="AC23" s="1"/>
  <c r="R23"/>
  <c r="Y23" s="1"/>
  <c r="Q23"/>
  <c r="U23" s="1"/>
  <c r="P23"/>
  <c r="O23"/>
  <c r="O16" s="1"/>
  <c r="B23"/>
  <c r="T22"/>
  <c r="AG22" s="1"/>
  <c r="S22"/>
  <c r="AC22" s="1"/>
  <c r="R22"/>
  <c r="Y22" s="1"/>
  <c r="Q22"/>
  <c r="U22" s="1"/>
  <c r="P22"/>
  <c r="O22"/>
  <c r="B22"/>
  <c r="T21"/>
  <c r="AG21" s="1"/>
  <c r="S21"/>
  <c r="AC21" s="1"/>
  <c r="R21"/>
  <c r="Y21" s="1"/>
  <c r="Q21"/>
  <c r="Q14" s="1"/>
  <c r="U14" s="1"/>
  <c r="P21"/>
  <c r="O21"/>
  <c r="B21"/>
  <c r="T20"/>
  <c r="AG20" s="1"/>
  <c r="S20"/>
  <c r="AC20" s="1"/>
  <c r="R20"/>
  <c r="Y20" s="1"/>
  <c r="Q20"/>
  <c r="U20" s="1"/>
  <c r="P20"/>
  <c r="P13" s="1"/>
  <c r="O20"/>
  <c r="B20"/>
  <c r="T19"/>
  <c r="AG19" s="1"/>
  <c r="S19"/>
  <c r="S13" s="1"/>
  <c r="R19"/>
  <c r="Y19" s="1"/>
  <c r="Q19"/>
  <c r="U19" s="1"/>
  <c r="P19"/>
  <c r="O19"/>
  <c r="O13" s="1"/>
  <c r="O11" s="1"/>
  <c r="O10" s="1"/>
  <c r="B19"/>
  <c r="T18"/>
  <c r="AG18" s="1"/>
  <c r="S18"/>
  <c r="AC18" s="1"/>
  <c r="R18"/>
  <c r="Y18" s="1"/>
  <c r="Q18"/>
  <c r="U18" s="1"/>
  <c r="P18"/>
  <c r="O18"/>
  <c r="B18"/>
  <c r="T17"/>
  <c r="AG17" s="1"/>
  <c r="S17"/>
  <c r="AC17" s="1"/>
  <c r="R17"/>
  <c r="Y17" s="1"/>
  <c r="Q17"/>
  <c r="Q12" s="1"/>
  <c r="P17"/>
  <c r="O17"/>
  <c r="B17"/>
  <c r="T16"/>
  <c r="AG16" s="1"/>
  <c r="R16"/>
  <c r="Q16"/>
  <c r="U16" s="1"/>
  <c r="P16"/>
  <c r="T15"/>
  <c r="AG15" s="1"/>
  <c r="S15"/>
  <c r="AC15" s="1"/>
  <c r="R15"/>
  <c r="Y15" s="1"/>
  <c r="Q15"/>
  <c r="U15" s="1"/>
  <c r="P15"/>
  <c r="O15"/>
  <c r="T14"/>
  <c r="AG14" s="1"/>
  <c r="S14"/>
  <c r="AC14" s="1"/>
  <c r="R14"/>
  <c r="Y14" s="1"/>
  <c r="P14"/>
  <c r="O14"/>
  <c r="R13"/>
  <c r="Y13" s="1"/>
  <c r="Q13"/>
  <c r="U13" s="1"/>
  <c r="T12"/>
  <c r="AG12" s="1"/>
  <c r="S12"/>
  <c r="AC12" s="1"/>
  <c r="R12"/>
  <c r="Y12" s="1"/>
  <c r="P12"/>
  <c r="P11" s="1"/>
  <c r="P10" s="1"/>
  <c r="O12"/>
  <c r="R11"/>
  <c r="Y11" l="1"/>
  <c r="Y16"/>
  <c r="U12"/>
  <c r="Q11"/>
  <c r="AC13"/>
  <c r="S11"/>
  <c r="AC19"/>
  <c r="U21"/>
  <c r="R10"/>
  <c r="Y10" s="1"/>
  <c r="T11"/>
  <c r="T13"/>
  <c r="AG13" s="1"/>
  <c r="U17"/>
  <c r="S16"/>
  <c r="AC16" s="1"/>
  <c r="Q10" l="1"/>
  <c r="U10" s="1"/>
  <c r="U11"/>
  <c r="T10"/>
  <c r="AG10" s="1"/>
  <c r="AG11"/>
  <c r="AC11"/>
  <c r="S10"/>
  <c r="AC10" s="1"/>
</calcChain>
</file>

<file path=xl/sharedStrings.xml><?xml version="1.0" encoding="utf-8"?>
<sst xmlns="http://schemas.openxmlformats.org/spreadsheetml/2006/main" count="137" uniqueCount="92">
  <si>
    <t xml:space="preserve">Clave:
Emisión:
Versión:
Página: 1 de 1
</t>
  </si>
  <si>
    <t xml:space="preserve">Clasificación Programática: </t>
  </si>
  <si>
    <t>E - Prestación de Servicios Públicos</t>
  </si>
  <si>
    <t>Denominación del Pp:</t>
  </si>
  <si>
    <t>41 - FINANZAS TRANSPARENTES Y EFICIENTES</t>
  </si>
  <si>
    <t>Eje de la Política Pública (PED):</t>
  </si>
  <si>
    <t>COMPROMISO DE MODERNIZACION DEL PODER EJECUTIVO</t>
  </si>
  <si>
    <t>Unidad Presupuestal:</t>
  </si>
  <si>
    <t>SECRETARIA DE FINANZAS Y ADMINISTRACION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</si>
  <si>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</si>
  <si>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</si>
  <si>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</si>
  <si>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</si>
  <si>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</si>
  <si>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</si>
  <si>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</si>
  <si>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</si>
  <si>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</si>
  <si>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</si>
  <si>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</si>
  <si>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</si>
  <si>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</si>
  <si>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</si>
  <si>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</si>
  <si>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</si>
  <si>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</si>
  <si>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</si>
  <si>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</si>
  <si>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</si>
  <si>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</si>
  <si>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</si>
  <si>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</si>
  <si>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</si>
  <si>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</si>
  <si>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</si>
  <si>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 integral de las condiciones de vida de los colimenses a través de la recaudación y administración eficaz, eficiente y transparente de los recursos públicos.</t>
  </si>
  <si>
    <t>Índice de Desempeño Financiero de las Entidades Federativas</t>
  </si>
  <si>
    <t>Ver nota metodológica en: http: //www.guiaeduca.com.mx/documentos/AREGIONAL-Indice-de-Desempeno-Financiero-de-las-Entidades-Federativas-2012%20.pdf</t>
  </si>
  <si>
    <t>índice</t>
  </si>
  <si>
    <t>S/D</t>
  </si>
  <si>
    <t>Propósito</t>
  </si>
  <si>
    <t>La Administración Pública Estatal es atendida con oportunidad, eficiencia y eficacia mediante la recaudación y distribución de los recursos públicos del Estado.</t>
  </si>
  <si>
    <t>Índice de Información Presupuestal Estatal (IIPE)</t>
  </si>
  <si>
    <t>Ver nota metodológica en: http://api.imco.org.mx/wiki/index.php/%C3%8Dndice_de_Informaci%C3%B3n_Presupuestal_Estatal_(IIPE)</t>
  </si>
  <si>
    <t>Componente</t>
  </si>
  <si>
    <t>E102</t>
  </si>
  <si>
    <t>Presupuesto de Egresos Estatal con base a resultados aplicado</t>
  </si>
  <si>
    <t>Cobertura del gasto asignado a Programas presupuestarios con Matriz de Indicadores para Resultados en el Presupuesto de Egresos</t>
  </si>
  <si>
    <t>(Número de Dependencias con MIR / Total de Dependencias) * 100.</t>
  </si>
  <si>
    <t>Porcentaje</t>
  </si>
  <si>
    <t>G099</t>
  </si>
  <si>
    <t>Recaudación fiscal eficiente</t>
  </si>
  <si>
    <t>Eficiencia recaudatoria</t>
  </si>
  <si>
    <t>Eficiencia Recaudatoria = (Ingresos Recaudados/Ingresos Estimados) * 100</t>
  </si>
  <si>
    <t>G100</t>
  </si>
  <si>
    <t>Fiscalización de los ingresos tributarios realizada</t>
  </si>
  <si>
    <t>Ingresos por fiscalización</t>
  </si>
  <si>
    <t>Ingresos por Fiscalización= (Ingresos por Fiscalización en el ejercicio anterior / Ingresos por fiscalización del Ejercicio) *100</t>
  </si>
  <si>
    <t>G101</t>
  </si>
  <si>
    <t>Seguimiento al proyecto de Armonización Contable en el Estado de Colima eficiente</t>
  </si>
  <si>
    <t>Cumplimiento a lo establecido por Ley General Contabilidad Gubernamental en el proyecto de Armonización Contable</t>
  </si>
  <si>
    <t>Número de reportes emitidos en el año/12</t>
  </si>
  <si>
    <t>indice</t>
  </si>
  <si>
    <t>G103</t>
  </si>
  <si>
    <t>Desempeño de funciones de la Dirección General de Egresos</t>
  </si>
  <si>
    <t>Eficiencia en el gasto de los recursos para el funcionamiento de la Dirección General de Egresos.</t>
  </si>
  <si>
    <t>Monto Ejercido / Monto Presupuestado</t>
  </si>
  <si>
    <t>Actividades</t>
  </si>
  <si>
    <t>Evaluación de Programas Presupuestarios y de Políticas Públicas</t>
  </si>
  <si>
    <t>Porcentajes de Evaluaciones coordinadas por la Secretaria de Finanzas y Administración la Secretaría de Planeación y el OSAFIG</t>
  </si>
  <si>
    <t>Programas presupuestarios
evaluados / Total de
programas presupuestarios
programados</t>
  </si>
  <si>
    <t>NA</t>
  </si>
  <si>
    <t>Cobro espontáneo y coactivo</t>
  </si>
  <si>
    <t>Número de contribuyentes</t>
  </si>
  <si>
    <t>(Cantidad de obligaciones cumplidas / Cantidad de obligaciones por cumplir) *100</t>
  </si>
  <si>
    <t>Servicios y Trámites en Kioscos</t>
  </si>
  <si>
    <t>Prestación de Servicios Electrónicos</t>
  </si>
  <si>
    <t>(Cantidad de servicios prestados en el período del año en curso/ Cantidad de servicios prestados en el período del año anterior) *100</t>
  </si>
  <si>
    <t>Actividades de apoyo de la Dirección General</t>
  </si>
  <si>
    <t>Gasto operativo de la Dirección General</t>
  </si>
  <si>
    <t>(Total ejercido del mes / Total presupuestado del mes) * 100</t>
  </si>
  <si>
    <t>Visitas Domiciliarias, Revisiones de Gabinete y cartas invitación</t>
  </si>
  <si>
    <t>Número de actos de fiscalización.</t>
  </si>
  <si>
    <t>(Número de actos realizados/Número de actos programados) *100</t>
  </si>
  <si>
    <t>Realización de Informes de Contabilidad cumpliendo lo establecido en la Ley General de Contabilidad Gubernamental</t>
  </si>
  <si>
    <t>Cumplimiento a las Normas y/o lineamientos emitidos por el CONAC para la presentación de los Estados Financieros consolidados del Estado de Colima</t>
  </si>
  <si>
    <t>Estados Financieros Armonizados entregados/Total de Estados Financieros</t>
  </si>
  <si>
    <t>Seguimiento al gasto de los recursos para una correcta operatividad de las Dirección General de Egresos</t>
  </si>
  <si>
    <t>Seguimiento al gasto ejercido de la Dirección General de Egresos</t>
  </si>
  <si>
    <t>Documento controlado por medio electrónico, toda copia en papel es un "Documento no controlado"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</si>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</sst>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165" fontId="4" fillId="0" borderId="4" xfId="1" applyNumberFormat="1" applyFont="1" applyBorder="1" applyAlignment="1">
      <alignment horizontal="center" vertical="top"/>
    </xf>
    <xf numFmtId="3" fontId="4" fillId="0" borderId="4" xfId="1" applyNumberFormat="1" applyFont="1" applyBorder="1" applyAlignment="1">
      <alignment horizontal="right" vertical="center"/>
    </xf>
    <xf numFmtId="0" fontId="0" fillId="0" borderId="0" xfId="0" applyAlignment="1">
      <alignment vertical="top"/>
    </xf>
    <xf numFmtId="9" fontId="4" fillId="0" borderId="4" xfId="0" applyNumberFormat="1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4" fillId="0" borderId="4" xfId="0" applyFont="1" applyBorder="1" applyAlignment="1">
      <alignment vertical="top" wrapText="1"/>
    </xf>
    <xf numFmtId="9" fontId="4" fillId="0" borderId="4" xfId="0" applyNumberFormat="1" applyFont="1" applyBorder="1" applyAlignment="1">
      <alignment horizontal="right" vertical="top"/>
    </xf>
    <xf numFmtId="3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top"/>
    </xf>
    <xf numFmtId="165" fontId="4" fillId="0" borderId="4" xfId="1" applyNumberFormat="1" applyFont="1" applyBorder="1" applyAlignment="1">
      <alignment horizontal="right" vertical="top"/>
    </xf>
    <xf numFmtId="4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vertical="top"/>
    </xf>
    <xf numFmtId="9" fontId="4" fillId="0" borderId="4" xfId="0" applyNumberFormat="1" applyFont="1" applyBorder="1" applyAlignment="1">
      <alignment horizontal="center" vertical="top"/>
    </xf>
    <xf numFmtId="0" fontId="4" fillId="0" borderId="4" xfId="0" applyFont="1" applyBorder="1"/>
    <xf numFmtId="4" fontId="4" fillId="0" borderId="4" xfId="0" applyNumberFormat="1" applyFont="1" applyBorder="1" applyAlignment="1">
      <alignment vertical="center"/>
    </xf>
    <xf numFmtId="0" fontId="4" fillId="0" borderId="9" xfId="0" applyFont="1" applyBorder="1" applyAlignment="1">
      <alignment vertical="top"/>
    </xf>
    <xf numFmtId="0" fontId="4" fillId="0" borderId="9" xfId="0" applyFont="1" applyBorder="1" applyAlignment="1">
      <alignment vertical="top" wrapText="1"/>
    </xf>
    <xf numFmtId="4" fontId="7" fillId="0" borderId="4" xfId="0" applyNumberFormat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0" fontId="0" fillId="0" borderId="0" xfId="0" applyAlignment="1">
      <alignment horizontal="center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59534</xdr:rowOff>
    </xdr:from>
    <xdr:to>
      <xdr:col>2</xdr:col>
      <xdr:colOff>179045</xdr:colOff>
      <xdr:row>0</xdr:row>
      <xdr:rowOff>299336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7" y="59534"/>
          <a:ext cx="2369346" cy="1270434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24</xdr:row>
      <xdr:rowOff>8369</xdr:rowOff>
    </xdr:from>
    <xdr:to>
      <xdr:col>19</xdr:col>
      <xdr:colOff>762000</xdr:colOff>
      <xdr:row>33</xdr:row>
      <xdr:rowOff>95249</xdr:rowOff>
    </xdr:to>
    <xdr:grpSp>
      <xdr:nvGrpSpPr>
        <xdr:cNvPr id="3" name="Grupo 2"/>
        <xdr:cNvGrpSpPr/>
      </xdr:nvGrpSpPr>
      <xdr:grpSpPr>
        <a:xfrm>
          <a:off x="2696939" y="15891307"/>
          <a:ext cx="17996124" cy="1801380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Ing. Gonzalo Valle Gentner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Coordinador General Administrativo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Ing. Gonzalo Valle Gentner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Coordinador General Administrativo</a:t>
            </a: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3">
          <cell r="A63" t="str">
            <v>06E41E102A010000</v>
          </cell>
          <cell r="C63">
            <v>138208.29999999999</v>
          </cell>
          <cell r="D63">
            <v>135556.29999999999</v>
          </cell>
          <cell r="E63">
            <v>1114.33</v>
          </cell>
          <cell r="F63">
            <v>0</v>
          </cell>
          <cell r="G63">
            <v>-501975.77</v>
          </cell>
          <cell r="H63">
            <v>1078336.3400000001</v>
          </cell>
        </row>
        <row r="64">
          <cell r="A64" t="str">
            <v>06E41G099A010000</v>
          </cell>
          <cell r="C64">
            <v>8848983.6999999993</v>
          </cell>
          <cell r="D64">
            <v>8856662.9700000007</v>
          </cell>
          <cell r="E64">
            <v>3384.72</v>
          </cell>
          <cell r="F64">
            <v>13858.22</v>
          </cell>
          <cell r="G64">
            <v>3264677.58</v>
          </cell>
          <cell r="H64">
            <v>4696338.1500000004</v>
          </cell>
        </row>
        <row r="65">
          <cell r="A65" t="str">
            <v>06E41G099A020000</v>
          </cell>
          <cell r="C65">
            <v>118706</v>
          </cell>
          <cell r="D65">
            <v>87336.5</v>
          </cell>
          <cell r="E65">
            <v>0</v>
          </cell>
          <cell r="F65">
            <v>10465.99</v>
          </cell>
          <cell r="G65">
            <v>171394.77</v>
          </cell>
          <cell r="H65">
            <v>569467.89</v>
          </cell>
        </row>
        <row r="66">
          <cell r="A66" t="str">
            <v>06E41G099A030000</v>
          </cell>
          <cell r="C66">
            <v>2470882.41</v>
          </cell>
          <cell r="D66">
            <v>2458682.41</v>
          </cell>
          <cell r="E66">
            <v>2380.3200000000002</v>
          </cell>
          <cell r="F66">
            <v>9990.23</v>
          </cell>
          <cell r="G66">
            <v>533225.39</v>
          </cell>
          <cell r="H66">
            <v>2080977.36</v>
          </cell>
        </row>
        <row r="67">
          <cell r="A67" t="str">
            <v>06E41G100A010000</v>
          </cell>
          <cell r="C67">
            <v>1981067.26</v>
          </cell>
          <cell r="D67">
            <v>1935928.12</v>
          </cell>
          <cell r="E67">
            <v>2049.29</v>
          </cell>
          <cell r="F67">
            <v>0</v>
          </cell>
          <cell r="G67">
            <v>337003.45</v>
          </cell>
          <cell r="H67">
            <v>1279841.33</v>
          </cell>
        </row>
        <row r="68">
          <cell r="A68" t="str">
            <v>06E41G101A010000</v>
          </cell>
          <cell r="C68">
            <v>1888678.39</v>
          </cell>
          <cell r="D68">
            <v>3025009.8</v>
          </cell>
          <cell r="E68">
            <v>0</v>
          </cell>
          <cell r="F68">
            <v>0</v>
          </cell>
          <cell r="G68">
            <v>866231.22</v>
          </cell>
          <cell r="H68">
            <v>861081.69</v>
          </cell>
        </row>
        <row r="69">
          <cell r="A69" t="str">
            <v>06E41G103A010000</v>
          </cell>
          <cell r="C69">
            <v>3209085.75</v>
          </cell>
          <cell r="D69">
            <v>4591982.21</v>
          </cell>
          <cell r="E69">
            <v>0</v>
          </cell>
          <cell r="F69">
            <v>0</v>
          </cell>
          <cell r="G69">
            <v>898814.07</v>
          </cell>
          <cell r="H69">
            <v>2888998.1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5"/>
  <sheetViews>
    <sheetView tabSelected="1" topLeftCell="A16" zoomScale="40" zoomScaleNormal="40" workbookViewId="0">
      <selection activeCell="C20" sqref="C20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42578125" customWidth="1"/>
    <col min="6" max="6" width="12" style="46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6.4257812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ht="46.5" customHeight="1">
      <c r="C1" s="1"/>
      <c r="D1" s="65" t="s">
        <v>90</v>
      </c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2" t="s">
        <v>0</v>
      </c>
      <c r="AH1" s="62"/>
      <c r="AI1" s="62"/>
      <c r="AJ1" s="62"/>
    </row>
    <row r="2" spans="1:36" ht="33" customHeight="1">
      <c r="D2" s="66" t="s">
        <v>91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2"/>
      <c r="AH2" s="62"/>
      <c r="AI2" s="62"/>
      <c r="AJ2" s="62"/>
    </row>
    <row r="3" spans="1:36">
      <c r="D3" s="2" t="s">
        <v>1</v>
      </c>
      <c r="E3" s="3"/>
      <c r="F3" s="4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AG3" s="62"/>
      <c r="AH3" s="62"/>
      <c r="AI3" s="62"/>
      <c r="AJ3" s="62"/>
    </row>
    <row r="4" spans="1:36">
      <c r="D4" s="2" t="s">
        <v>3</v>
      </c>
      <c r="E4" s="3"/>
      <c r="F4" s="4" t="s">
        <v>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5"/>
      <c r="T4" s="5"/>
      <c r="U4" s="5"/>
      <c r="V4" s="5"/>
      <c r="W4" s="5"/>
      <c r="AG4" s="62"/>
      <c r="AH4" s="62"/>
      <c r="AI4" s="62"/>
      <c r="AJ4" s="62"/>
    </row>
    <row r="5" spans="1:36">
      <c r="D5" s="2" t="s">
        <v>5</v>
      </c>
      <c r="E5" s="3"/>
      <c r="F5" s="4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"/>
      <c r="T5" s="5"/>
      <c r="U5" s="5"/>
      <c r="V5" s="5"/>
      <c r="W5" s="5"/>
      <c r="AG5" s="62"/>
      <c r="AH5" s="62"/>
      <c r="AI5" s="62"/>
      <c r="AJ5" s="62"/>
    </row>
    <row r="6" spans="1:36" ht="21" customHeight="1">
      <c r="D6" s="2" t="s">
        <v>7</v>
      </c>
      <c r="E6" s="6"/>
      <c r="F6" s="7" t="s">
        <v>8</v>
      </c>
      <c r="G6" s="6"/>
      <c r="H6" s="6"/>
      <c r="I6" s="6"/>
      <c r="J6" s="6"/>
      <c r="K6" s="6"/>
      <c r="L6" s="6"/>
      <c r="M6" s="6"/>
      <c r="N6" s="6"/>
      <c r="O6" s="6"/>
      <c r="P6" s="3"/>
      <c r="Q6" s="3"/>
      <c r="R6" s="3"/>
      <c r="S6" s="5"/>
      <c r="T6" s="5"/>
      <c r="U6" s="5"/>
      <c r="V6" s="5"/>
      <c r="W6" s="5"/>
      <c r="AG6" s="63"/>
      <c r="AH6" s="63"/>
      <c r="AI6" s="63"/>
      <c r="AJ6" s="63"/>
    </row>
    <row r="7" spans="1:36" ht="27" customHeight="1">
      <c r="A7" s="58" t="s">
        <v>9</v>
      </c>
      <c r="B7" s="60" t="s">
        <v>10</v>
      </c>
      <c r="C7" s="60"/>
      <c r="D7" s="60"/>
      <c r="E7" s="60"/>
      <c r="F7" s="60"/>
      <c r="G7" s="60"/>
      <c r="H7" s="61" t="s">
        <v>11</v>
      </c>
      <c r="I7" s="61"/>
      <c r="J7" s="61"/>
      <c r="K7" s="61"/>
      <c r="L7" s="61"/>
      <c r="M7" s="61"/>
      <c r="N7" s="61"/>
      <c r="O7" s="60" t="s">
        <v>12</v>
      </c>
      <c r="P7" s="60"/>
      <c r="Q7" s="60"/>
      <c r="R7" s="60"/>
      <c r="S7" s="60"/>
      <c r="T7" s="60"/>
      <c r="U7" s="51" t="s">
        <v>13</v>
      </c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3"/>
    </row>
    <row r="8" spans="1:36" ht="21.75" customHeight="1">
      <c r="A8" s="64"/>
      <c r="B8" s="60" t="s">
        <v>14</v>
      </c>
      <c r="C8" s="60" t="s">
        <v>15</v>
      </c>
      <c r="D8" s="60" t="s">
        <v>16</v>
      </c>
      <c r="E8" s="60" t="s">
        <v>17</v>
      </c>
      <c r="F8" s="61" t="s">
        <v>18</v>
      </c>
      <c r="G8" s="61" t="s">
        <v>19</v>
      </c>
      <c r="H8" s="60" t="s">
        <v>20</v>
      </c>
      <c r="I8" s="60"/>
      <c r="J8" s="60"/>
      <c r="K8" s="60"/>
      <c r="L8" s="57" t="s">
        <v>21</v>
      </c>
      <c r="M8" s="57" t="s">
        <v>22</v>
      </c>
      <c r="N8" s="57" t="s">
        <v>23</v>
      </c>
      <c r="O8" s="50" t="s">
        <v>24</v>
      </c>
      <c r="P8" s="58" t="s">
        <v>25</v>
      </c>
      <c r="Q8" s="58" t="s">
        <v>26</v>
      </c>
      <c r="R8" s="58" t="s">
        <v>27</v>
      </c>
      <c r="S8" s="49" t="s">
        <v>28</v>
      </c>
      <c r="T8" s="50" t="s">
        <v>29</v>
      </c>
      <c r="U8" s="51" t="s">
        <v>26</v>
      </c>
      <c r="V8" s="52"/>
      <c r="W8" s="52"/>
      <c r="X8" s="53"/>
      <c r="Y8" s="51" t="s">
        <v>27</v>
      </c>
      <c r="Z8" s="52"/>
      <c r="AA8" s="52"/>
      <c r="AB8" s="53"/>
      <c r="AC8" s="54" t="s">
        <v>28</v>
      </c>
      <c r="AD8" s="55"/>
      <c r="AE8" s="55"/>
      <c r="AF8" s="56"/>
      <c r="AG8" s="51" t="s">
        <v>29</v>
      </c>
      <c r="AH8" s="52"/>
      <c r="AI8" s="52"/>
      <c r="AJ8" s="53"/>
    </row>
    <row r="9" spans="1:36">
      <c r="A9" s="59"/>
      <c r="B9" s="60"/>
      <c r="C9" s="60"/>
      <c r="D9" s="60"/>
      <c r="E9" s="60"/>
      <c r="F9" s="61"/>
      <c r="G9" s="61"/>
      <c r="H9" s="8" t="s">
        <v>30</v>
      </c>
      <c r="I9" s="8" t="s">
        <v>31</v>
      </c>
      <c r="J9" s="8" t="s">
        <v>32</v>
      </c>
      <c r="K9" s="8" t="s">
        <v>33</v>
      </c>
      <c r="L9" s="57"/>
      <c r="M9" s="57"/>
      <c r="N9" s="57"/>
      <c r="O9" s="50"/>
      <c r="P9" s="59"/>
      <c r="Q9" s="59"/>
      <c r="R9" s="59"/>
      <c r="S9" s="49"/>
      <c r="T9" s="50"/>
      <c r="U9" s="9" t="s">
        <v>30</v>
      </c>
      <c r="V9" s="9" t="s">
        <v>31</v>
      </c>
      <c r="W9" s="9" t="s">
        <v>32</v>
      </c>
      <c r="X9" s="9" t="s">
        <v>33</v>
      </c>
      <c r="Y9" s="9" t="s">
        <v>30</v>
      </c>
      <c r="Z9" s="9" t="s">
        <v>31</v>
      </c>
      <c r="AA9" s="9" t="s">
        <v>32</v>
      </c>
      <c r="AB9" s="9" t="s">
        <v>33</v>
      </c>
      <c r="AC9" s="9" t="s">
        <v>30</v>
      </c>
      <c r="AD9" s="9" t="s">
        <v>31</v>
      </c>
      <c r="AE9" s="9" t="s">
        <v>32</v>
      </c>
      <c r="AF9" s="9" t="s">
        <v>33</v>
      </c>
      <c r="AG9" s="9" t="s">
        <v>30</v>
      </c>
      <c r="AH9" s="9" t="s">
        <v>31</v>
      </c>
      <c r="AI9" s="9" t="s">
        <v>32</v>
      </c>
      <c r="AJ9" s="9" t="s">
        <v>33</v>
      </c>
    </row>
    <row r="10" spans="1:36" ht="100.5" customHeight="1">
      <c r="A10" s="10" t="s">
        <v>34</v>
      </c>
      <c r="B10" s="11"/>
      <c r="C10" s="12" t="s">
        <v>35</v>
      </c>
      <c r="D10" s="12" t="s">
        <v>36</v>
      </c>
      <c r="E10" s="12" t="s">
        <v>37</v>
      </c>
      <c r="F10" s="13" t="s">
        <v>38</v>
      </c>
      <c r="G10" s="14">
        <v>10</v>
      </c>
      <c r="H10" s="15" t="s">
        <v>39</v>
      </c>
      <c r="I10" s="15"/>
      <c r="J10" s="15"/>
      <c r="K10" s="15"/>
      <c r="L10" s="15"/>
      <c r="M10" s="15"/>
      <c r="N10" s="16"/>
      <c r="O10" s="17">
        <f>O11</f>
        <v>18655611.810000002</v>
      </c>
      <c r="P10" s="17">
        <f t="shared" ref="P10:T10" si="0">P11</f>
        <v>21091158.310000002</v>
      </c>
      <c r="Q10" s="17">
        <f t="shared" si="0"/>
        <v>8928.66</v>
      </c>
      <c r="R10" s="17">
        <f t="shared" si="0"/>
        <v>34314.44</v>
      </c>
      <c r="S10" s="17">
        <f t="shared" si="0"/>
        <v>5569370.7100000009</v>
      </c>
      <c r="T10" s="17">
        <f t="shared" si="0"/>
        <v>13455040.859999999</v>
      </c>
      <c r="U10" s="18">
        <f>Q10/O10</f>
        <v>4.7860451272972742E-4</v>
      </c>
      <c r="V10" s="19"/>
      <c r="W10" s="19"/>
      <c r="X10" s="20"/>
      <c r="Y10" s="21">
        <f>R10/O10</f>
        <v>1.8393628871290284E-3</v>
      </c>
      <c r="Z10" s="20"/>
      <c r="AA10" s="20"/>
      <c r="AB10" s="20"/>
      <c r="AC10" s="21">
        <f>S10/O10</f>
        <v>0.2985359454689468</v>
      </c>
      <c r="AD10" s="20"/>
      <c r="AE10" s="20"/>
      <c r="AF10" s="20"/>
      <c r="AG10" s="21">
        <f>T10/O10</f>
        <v>0.72123289212030395</v>
      </c>
      <c r="AH10" s="20"/>
      <c r="AI10" s="20"/>
      <c r="AJ10" s="22"/>
    </row>
    <row r="11" spans="1:36" ht="70.5" customHeight="1">
      <c r="A11" s="10" t="s">
        <v>40</v>
      </c>
      <c r="B11" s="15"/>
      <c r="C11" s="14" t="s">
        <v>41</v>
      </c>
      <c r="D11" s="12" t="s">
        <v>42</v>
      </c>
      <c r="E11" s="12" t="s">
        <v>43</v>
      </c>
      <c r="F11" s="13" t="s">
        <v>38</v>
      </c>
      <c r="G11" s="23">
        <v>92</v>
      </c>
      <c r="H11" s="15" t="s">
        <v>39</v>
      </c>
      <c r="I11" s="15"/>
      <c r="J11" s="15"/>
      <c r="K11" s="15"/>
      <c r="L11" s="15"/>
      <c r="M11" s="15"/>
      <c r="N11" s="16"/>
      <c r="O11" s="24">
        <f>SUM(O12:O16)</f>
        <v>18655611.810000002</v>
      </c>
      <c r="P11" s="24">
        <f t="shared" ref="P11:T11" si="1">SUM(P12:P16)</f>
        <v>21091158.310000002</v>
      </c>
      <c r="Q11" s="24">
        <f t="shared" si="1"/>
        <v>8928.66</v>
      </c>
      <c r="R11" s="24">
        <f t="shared" si="1"/>
        <v>34314.44</v>
      </c>
      <c r="S11" s="24">
        <f t="shared" si="1"/>
        <v>5569370.7100000009</v>
      </c>
      <c r="T11" s="24">
        <f t="shared" si="1"/>
        <v>13455040.859999999</v>
      </c>
      <c r="U11" s="18">
        <f t="shared" ref="U11:U23" si="2">Q11/O11</f>
        <v>4.7860451272972742E-4</v>
      </c>
      <c r="V11" s="19"/>
      <c r="W11" s="19"/>
      <c r="X11" s="20"/>
      <c r="Y11" s="21">
        <f t="shared" ref="Y11:Y23" si="3">R11/O11</f>
        <v>1.8393628871290284E-3</v>
      </c>
      <c r="Z11" s="20"/>
      <c r="AA11" s="20"/>
      <c r="AB11" s="20"/>
      <c r="AC11" s="21">
        <f t="shared" ref="AC11:AC23" si="4">S11/O11</f>
        <v>0.2985359454689468</v>
      </c>
      <c r="AD11" s="20"/>
      <c r="AE11" s="20"/>
      <c r="AF11" s="20"/>
      <c r="AG11" s="21">
        <f t="shared" ref="AG11:AG23" si="5">T11/O11</f>
        <v>0.72123289212030395</v>
      </c>
      <c r="AH11" s="20"/>
      <c r="AI11" s="20"/>
      <c r="AJ11" s="22"/>
    </row>
    <row r="12" spans="1:36" ht="81.75" customHeight="1">
      <c r="A12" s="47" t="s">
        <v>44</v>
      </c>
      <c r="B12" s="25" t="s">
        <v>45</v>
      </c>
      <c r="C12" s="14" t="s">
        <v>46</v>
      </c>
      <c r="D12" s="14" t="s">
        <v>47</v>
      </c>
      <c r="E12" s="14" t="s">
        <v>48</v>
      </c>
      <c r="F12" s="13" t="s">
        <v>49</v>
      </c>
      <c r="G12" s="26">
        <v>0.95</v>
      </c>
      <c r="H12" s="15" t="s">
        <v>39</v>
      </c>
      <c r="I12" s="15"/>
      <c r="J12" s="15"/>
      <c r="K12" s="15"/>
      <c r="L12" s="15"/>
      <c r="M12" s="15"/>
      <c r="N12" s="16"/>
      <c r="O12" s="24">
        <f>O17</f>
        <v>138208.29999999999</v>
      </c>
      <c r="P12" s="24">
        <f t="shared" ref="P12:T12" si="6">P17</f>
        <v>135556.29999999999</v>
      </c>
      <c r="Q12" s="24">
        <f t="shared" si="6"/>
        <v>1114.33</v>
      </c>
      <c r="R12" s="24">
        <f t="shared" si="6"/>
        <v>0</v>
      </c>
      <c r="S12" s="24">
        <f t="shared" si="6"/>
        <v>-501975.77</v>
      </c>
      <c r="T12" s="24">
        <f t="shared" si="6"/>
        <v>1078336.3400000001</v>
      </c>
      <c r="U12" s="18">
        <f t="shared" si="2"/>
        <v>8.0626850919951979E-3</v>
      </c>
      <c r="V12" s="19"/>
      <c r="W12" s="19"/>
      <c r="X12" s="20"/>
      <c r="Y12" s="21">
        <f t="shared" si="3"/>
        <v>0</v>
      </c>
      <c r="Z12" s="20"/>
      <c r="AA12" s="20"/>
      <c r="AB12" s="20"/>
      <c r="AC12" s="21">
        <f t="shared" si="4"/>
        <v>-3.6320233300026126</v>
      </c>
      <c r="AD12" s="20"/>
      <c r="AE12" s="20"/>
      <c r="AF12" s="20"/>
      <c r="AG12" s="21">
        <f t="shared" si="5"/>
        <v>7.8022545679239244</v>
      </c>
      <c r="AH12" s="20"/>
      <c r="AI12" s="20"/>
      <c r="AJ12" s="22"/>
    </row>
    <row r="13" spans="1:36" ht="45.75" customHeight="1">
      <c r="A13" s="47"/>
      <c r="B13" s="27" t="s">
        <v>50</v>
      </c>
      <c r="C13" s="14" t="s">
        <v>51</v>
      </c>
      <c r="D13" s="28" t="s">
        <v>52</v>
      </c>
      <c r="E13" s="28" t="s">
        <v>53</v>
      </c>
      <c r="F13" s="13" t="s">
        <v>49</v>
      </c>
      <c r="G13" s="29">
        <v>1</v>
      </c>
      <c r="H13" s="15" t="s">
        <v>39</v>
      </c>
      <c r="I13" s="16"/>
      <c r="J13" s="16"/>
      <c r="K13" s="16"/>
      <c r="L13" s="16"/>
      <c r="M13" s="16"/>
      <c r="N13" s="16"/>
      <c r="O13" s="30">
        <f>O18+O19+O20</f>
        <v>11438572.109999999</v>
      </c>
      <c r="P13" s="30">
        <f t="shared" ref="P13:T13" si="7">P18+P19+P20</f>
        <v>11402681.880000001</v>
      </c>
      <c r="Q13" s="30">
        <f t="shared" si="7"/>
        <v>5765.04</v>
      </c>
      <c r="R13" s="30">
        <f t="shared" si="7"/>
        <v>34314.44</v>
      </c>
      <c r="S13" s="30">
        <f t="shared" si="7"/>
        <v>3969297.74</v>
      </c>
      <c r="T13" s="30">
        <f t="shared" si="7"/>
        <v>7346783.4000000004</v>
      </c>
      <c r="U13" s="18">
        <f t="shared" si="2"/>
        <v>5.0399996997527348E-4</v>
      </c>
      <c r="V13" s="19"/>
      <c r="W13" s="19"/>
      <c r="X13" s="20"/>
      <c r="Y13" s="21">
        <f t="shared" si="3"/>
        <v>2.9998884187652339E-3</v>
      </c>
      <c r="Z13" s="20"/>
      <c r="AA13" s="20"/>
      <c r="AB13" s="20"/>
      <c r="AC13" s="21">
        <f t="shared" si="4"/>
        <v>0.34700989789887338</v>
      </c>
      <c r="AD13" s="20"/>
      <c r="AE13" s="20"/>
      <c r="AF13" s="20"/>
      <c r="AG13" s="21">
        <f t="shared" si="5"/>
        <v>0.64228151288019464</v>
      </c>
      <c r="AH13" s="20"/>
      <c r="AI13" s="20"/>
      <c r="AJ13" s="22"/>
    </row>
    <row r="14" spans="1:36" ht="66.75" customHeight="1">
      <c r="A14" s="47"/>
      <c r="B14" s="27" t="s">
        <v>54</v>
      </c>
      <c r="C14" s="14" t="s">
        <v>55</v>
      </c>
      <c r="D14" s="28" t="s">
        <v>56</v>
      </c>
      <c r="E14" s="28" t="s">
        <v>57</v>
      </c>
      <c r="F14" s="13" t="s">
        <v>49</v>
      </c>
      <c r="G14" s="29">
        <v>1</v>
      </c>
      <c r="H14" s="15" t="s">
        <v>39</v>
      </c>
      <c r="I14" s="16"/>
      <c r="J14" s="16"/>
      <c r="K14" s="16"/>
      <c r="L14" s="16"/>
      <c r="M14" s="16"/>
      <c r="N14" s="16"/>
      <c r="O14" s="30">
        <f>O21</f>
        <v>1981067.26</v>
      </c>
      <c r="P14" s="30">
        <f t="shared" ref="P14:T16" si="8">P21</f>
        <v>1935928.12</v>
      </c>
      <c r="Q14" s="30">
        <f t="shared" si="8"/>
        <v>2049.29</v>
      </c>
      <c r="R14" s="30">
        <f t="shared" si="8"/>
        <v>0</v>
      </c>
      <c r="S14" s="30">
        <f t="shared" si="8"/>
        <v>337003.45</v>
      </c>
      <c r="T14" s="30">
        <f t="shared" si="8"/>
        <v>1279841.33</v>
      </c>
      <c r="U14" s="18">
        <f t="shared" si="2"/>
        <v>1.0344373668564892E-3</v>
      </c>
      <c r="V14" s="19"/>
      <c r="W14" s="19"/>
      <c r="X14" s="20"/>
      <c r="Y14" s="21">
        <f t="shared" si="3"/>
        <v>0</v>
      </c>
      <c r="Z14" s="20"/>
      <c r="AA14" s="20"/>
      <c r="AB14" s="20"/>
      <c r="AC14" s="21">
        <f t="shared" si="4"/>
        <v>0.17011206878458029</v>
      </c>
      <c r="AD14" s="20"/>
      <c r="AE14" s="20"/>
      <c r="AF14" s="20"/>
      <c r="AG14" s="21">
        <f t="shared" si="5"/>
        <v>0.64603628349296938</v>
      </c>
      <c r="AH14" s="20"/>
      <c r="AI14" s="20"/>
      <c r="AJ14" s="22"/>
    </row>
    <row r="15" spans="1:36" ht="88.5" customHeight="1">
      <c r="A15" s="47"/>
      <c r="B15" s="27" t="s">
        <v>58</v>
      </c>
      <c r="C15" s="14" t="s">
        <v>59</v>
      </c>
      <c r="D15" s="28" t="s">
        <v>60</v>
      </c>
      <c r="E15" s="28" t="s">
        <v>61</v>
      </c>
      <c r="F15" s="31" t="s">
        <v>62</v>
      </c>
      <c r="G15" s="32">
        <v>1</v>
      </c>
      <c r="H15" s="15" t="s">
        <v>39</v>
      </c>
      <c r="I15" s="16"/>
      <c r="J15" s="16"/>
      <c r="K15" s="16"/>
      <c r="L15" s="16"/>
      <c r="M15" s="16"/>
      <c r="N15" s="16"/>
      <c r="O15" s="30">
        <f>O22</f>
        <v>1888678.39</v>
      </c>
      <c r="P15" s="30">
        <f t="shared" si="8"/>
        <v>3025009.8</v>
      </c>
      <c r="Q15" s="30">
        <f t="shared" si="8"/>
        <v>0</v>
      </c>
      <c r="R15" s="30">
        <f t="shared" si="8"/>
        <v>0</v>
      </c>
      <c r="S15" s="30">
        <f t="shared" si="8"/>
        <v>866231.22</v>
      </c>
      <c r="T15" s="30">
        <f t="shared" si="8"/>
        <v>861081.69</v>
      </c>
      <c r="U15" s="18">
        <f t="shared" si="2"/>
        <v>0</v>
      </c>
      <c r="V15" s="19"/>
      <c r="W15" s="19"/>
      <c r="X15" s="20"/>
      <c r="Y15" s="21">
        <f t="shared" si="3"/>
        <v>0</v>
      </c>
      <c r="Z15" s="20"/>
      <c r="AA15" s="20"/>
      <c r="AB15" s="20"/>
      <c r="AC15" s="21">
        <f t="shared" si="4"/>
        <v>0.45864411039298225</v>
      </c>
      <c r="AD15" s="20"/>
      <c r="AE15" s="20"/>
      <c r="AF15" s="20"/>
      <c r="AG15" s="21">
        <f t="shared" si="5"/>
        <v>0.45591758478265854</v>
      </c>
      <c r="AH15" s="20"/>
      <c r="AI15" s="20"/>
      <c r="AJ15" s="22"/>
    </row>
    <row r="16" spans="1:36" ht="78" customHeight="1">
      <c r="A16" s="47"/>
      <c r="B16" s="27" t="s">
        <v>63</v>
      </c>
      <c r="C16" s="14" t="s">
        <v>64</v>
      </c>
      <c r="D16" s="28" t="s">
        <v>65</v>
      </c>
      <c r="E16" s="28" t="s">
        <v>66</v>
      </c>
      <c r="F16" s="13" t="s">
        <v>49</v>
      </c>
      <c r="G16" s="29">
        <v>1</v>
      </c>
      <c r="H16" s="15" t="s">
        <v>39</v>
      </c>
      <c r="I16" s="16"/>
      <c r="J16" s="16"/>
      <c r="K16" s="16"/>
      <c r="L16" s="16"/>
      <c r="M16" s="16"/>
      <c r="N16" s="16"/>
      <c r="O16" s="33">
        <f>O23</f>
        <v>3209085.75</v>
      </c>
      <c r="P16" s="33">
        <f t="shared" si="8"/>
        <v>4591982.21</v>
      </c>
      <c r="Q16" s="33">
        <f t="shared" si="8"/>
        <v>0</v>
      </c>
      <c r="R16" s="33">
        <f t="shared" si="8"/>
        <v>0</v>
      </c>
      <c r="S16" s="33">
        <f t="shared" si="8"/>
        <v>898814.07</v>
      </c>
      <c r="T16" s="33">
        <f t="shared" si="8"/>
        <v>2888998.1</v>
      </c>
      <c r="U16" s="18">
        <f t="shared" si="2"/>
        <v>0</v>
      </c>
      <c r="V16" s="19"/>
      <c r="W16" s="19"/>
      <c r="X16" s="20"/>
      <c r="Y16" s="21">
        <f t="shared" si="3"/>
        <v>0</v>
      </c>
      <c r="Z16" s="20"/>
      <c r="AA16" s="20"/>
      <c r="AB16" s="20"/>
      <c r="AC16" s="21">
        <f t="shared" si="4"/>
        <v>0.28008415480951232</v>
      </c>
      <c r="AD16" s="20"/>
      <c r="AE16" s="20"/>
      <c r="AF16" s="20"/>
      <c r="AG16" s="21">
        <f t="shared" si="5"/>
        <v>0.90025581273420319</v>
      </c>
      <c r="AH16" s="20"/>
      <c r="AI16" s="20"/>
      <c r="AJ16" s="22"/>
    </row>
    <row r="17" spans="1:36" ht="81" customHeight="1">
      <c r="A17" s="48" t="s">
        <v>67</v>
      </c>
      <c r="B17" s="34" t="str">
        <f>[1]Sheet1!$A$63</f>
        <v>06E41E102A010000</v>
      </c>
      <c r="C17" s="28" t="s">
        <v>68</v>
      </c>
      <c r="D17" s="28" t="s">
        <v>69</v>
      </c>
      <c r="E17" s="28" t="s">
        <v>70</v>
      </c>
      <c r="F17" s="13" t="s">
        <v>49</v>
      </c>
      <c r="G17" s="35" t="s">
        <v>71</v>
      </c>
      <c r="H17" s="15" t="s">
        <v>39</v>
      </c>
      <c r="I17" s="36"/>
      <c r="J17" s="36"/>
      <c r="K17" s="36"/>
      <c r="L17" s="36"/>
      <c r="M17" s="36"/>
      <c r="N17" s="36"/>
      <c r="O17" s="30">
        <f>[1]Sheet1!C63</f>
        <v>138208.29999999999</v>
      </c>
      <c r="P17" s="30">
        <f>[1]Sheet1!D63</f>
        <v>135556.29999999999</v>
      </c>
      <c r="Q17" s="30">
        <f>[1]Sheet1!E63</f>
        <v>1114.33</v>
      </c>
      <c r="R17" s="30">
        <f>[1]Sheet1!F63</f>
        <v>0</v>
      </c>
      <c r="S17" s="30">
        <f>[1]Sheet1!G63</f>
        <v>-501975.77</v>
      </c>
      <c r="T17" s="30">
        <f>[1]Sheet1!H63</f>
        <v>1078336.3400000001</v>
      </c>
      <c r="U17" s="18">
        <f t="shared" si="2"/>
        <v>8.0626850919951979E-3</v>
      </c>
      <c r="V17" s="37"/>
      <c r="W17" s="37"/>
      <c r="X17" s="20"/>
      <c r="Y17" s="21">
        <f t="shared" si="3"/>
        <v>0</v>
      </c>
      <c r="Z17" s="20"/>
      <c r="AA17" s="20"/>
      <c r="AB17" s="20"/>
      <c r="AC17" s="21">
        <f t="shared" si="4"/>
        <v>-3.6320233300026126</v>
      </c>
      <c r="AD17" s="20"/>
      <c r="AE17" s="20"/>
      <c r="AF17" s="20"/>
      <c r="AG17" s="21">
        <f t="shared" si="5"/>
        <v>7.8022545679239244</v>
      </c>
      <c r="AH17" s="20"/>
      <c r="AI17" s="20"/>
      <c r="AJ17" s="22"/>
    </row>
    <row r="18" spans="1:36" ht="66.75" customHeight="1">
      <c r="A18" s="48"/>
      <c r="B18" s="38" t="str">
        <f>[1]Sheet1!$A$64</f>
        <v>06E41G099A010000</v>
      </c>
      <c r="C18" s="39" t="s">
        <v>72</v>
      </c>
      <c r="D18" s="39" t="s">
        <v>73</v>
      </c>
      <c r="E18" s="28" t="s">
        <v>74</v>
      </c>
      <c r="F18" s="13" t="s">
        <v>49</v>
      </c>
      <c r="G18" s="29">
        <v>1</v>
      </c>
      <c r="H18" s="15" t="s">
        <v>39</v>
      </c>
      <c r="I18" s="36"/>
      <c r="J18" s="36"/>
      <c r="K18" s="36"/>
      <c r="L18" s="36"/>
      <c r="M18" s="36"/>
      <c r="N18" s="36"/>
      <c r="O18" s="30">
        <f>[1]Sheet1!C64</f>
        <v>8848983.6999999993</v>
      </c>
      <c r="P18" s="30">
        <f>[1]Sheet1!D64</f>
        <v>8856662.9700000007</v>
      </c>
      <c r="Q18" s="30">
        <f>[1]Sheet1!E64</f>
        <v>3384.72</v>
      </c>
      <c r="R18" s="30">
        <f>[1]Sheet1!F64</f>
        <v>13858.22</v>
      </c>
      <c r="S18" s="30">
        <f>[1]Sheet1!G64</f>
        <v>3264677.58</v>
      </c>
      <c r="T18" s="30">
        <f>[1]Sheet1!H64</f>
        <v>4696338.1500000004</v>
      </c>
      <c r="U18" s="18">
        <f t="shared" si="2"/>
        <v>3.8249816190756461E-4</v>
      </c>
      <c r="V18" s="19"/>
      <c r="W18" s="19"/>
      <c r="X18" s="20"/>
      <c r="Y18" s="21">
        <f t="shared" si="3"/>
        <v>1.5660804076291835E-3</v>
      </c>
      <c r="Z18" s="20"/>
      <c r="AA18" s="20"/>
      <c r="AB18" s="20"/>
      <c r="AC18" s="21">
        <f t="shared" si="4"/>
        <v>0.36893248882354707</v>
      </c>
      <c r="AD18" s="20"/>
      <c r="AE18" s="20"/>
      <c r="AF18" s="20"/>
      <c r="AG18" s="21">
        <f t="shared" si="5"/>
        <v>0.53072062388362184</v>
      </c>
      <c r="AH18" s="20"/>
      <c r="AI18" s="20"/>
      <c r="AJ18" s="22"/>
    </row>
    <row r="19" spans="1:36" ht="75.75" customHeight="1">
      <c r="A19" s="48"/>
      <c r="B19" s="27" t="str">
        <f>[1]Sheet1!$A$65</f>
        <v>06E41G099A020000</v>
      </c>
      <c r="C19" s="28" t="s">
        <v>75</v>
      </c>
      <c r="D19" s="28" t="s">
        <v>76</v>
      </c>
      <c r="E19" s="28" t="s">
        <v>77</v>
      </c>
      <c r="F19" s="13" t="s">
        <v>49</v>
      </c>
      <c r="G19" s="29">
        <v>1</v>
      </c>
      <c r="H19" s="15" t="s">
        <v>39</v>
      </c>
      <c r="I19" s="36"/>
      <c r="J19" s="36"/>
      <c r="K19" s="36"/>
      <c r="L19" s="36"/>
      <c r="M19" s="36"/>
      <c r="N19" s="36"/>
      <c r="O19" s="30">
        <f>[1]Sheet1!C65</f>
        <v>118706</v>
      </c>
      <c r="P19" s="30">
        <f>[1]Sheet1!D65</f>
        <v>87336.5</v>
      </c>
      <c r="Q19" s="30">
        <f>[1]Sheet1!E65</f>
        <v>0</v>
      </c>
      <c r="R19" s="30">
        <f>[1]Sheet1!F65</f>
        <v>10465.99</v>
      </c>
      <c r="S19" s="30">
        <f>[1]Sheet1!G65</f>
        <v>171394.77</v>
      </c>
      <c r="T19" s="30">
        <f>[1]Sheet1!H65</f>
        <v>569467.89</v>
      </c>
      <c r="U19" s="18">
        <f t="shared" si="2"/>
        <v>0</v>
      </c>
      <c r="V19" s="37"/>
      <c r="W19" s="37"/>
      <c r="X19" s="20"/>
      <c r="Y19" s="21">
        <f t="shared" si="3"/>
        <v>8.8167320944181421E-2</v>
      </c>
      <c r="Z19" s="20"/>
      <c r="AA19" s="20"/>
      <c r="AB19" s="20"/>
      <c r="AC19" s="21">
        <f t="shared" si="4"/>
        <v>1.4438593668390813</v>
      </c>
      <c r="AD19" s="20"/>
      <c r="AE19" s="20"/>
      <c r="AF19" s="20"/>
      <c r="AG19" s="21">
        <f t="shared" si="5"/>
        <v>4.7972965983185354</v>
      </c>
      <c r="AH19" s="20"/>
      <c r="AI19" s="20"/>
      <c r="AJ19" s="22"/>
    </row>
    <row r="20" spans="1:36" ht="66.75" customHeight="1">
      <c r="A20" s="48"/>
      <c r="B20" s="27" t="str">
        <f>[1]Sheet1!$A$66</f>
        <v>06E41G099A030000</v>
      </c>
      <c r="C20" s="28" t="s">
        <v>78</v>
      </c>
      <c r="D20" s="28" t="s">
        <v>79</v>
      </c>
      <c r="E20" s="14" t="s">
        <v>80</v>
      </c>
      <c r="F20" s="13" t="s">
        <v>49</v>
      </c>
      <c r="G20" s="29">
        <v>1</v>
      </c>
      <c r="H20" s="15" t="s">
        <v>39</v>
      </c>
      <c r="I20" s="36"/>
      <c r="J20" s="36"/>
      <c r="K20" s="36"/>
      <c r="L20" s="36"/>
      <c r="M20" s="36"/>
      <c r="N20" s="36"/>
      <c r="O20" s="30">
        <f>[1]Sheet1!C66</f>
        <v>2470882.41</v>
      </c>
      <c r="P20" s="30">
        <f>[1]Sheet1!D66</f>
        <v>2458682.41</v>
      </c>
      <c r="Q20" s="30">
        <f>[1]Sheet1!E66</f>
        <v>2380.3200000000002</v>
      </c>
      <c r="R20" s="30">
        <f>[1]Sheet1!F66</f>
        <v>9990.23</v>
      </c>
      <c r="S20" s="30">
        <f>[1]Sheet1!G66</f>
        <v>533225.39</v>
      </c>
      <c r="T20" s="30">
        <f>[1]Sheet1!H66</f>
        <v>2080977.36</v>
      </c>
      <c r="U20" s="18">
        <f t="shared" si="2"/>
        <v>9.633481505904605E-4</v>
      </c>
      <c r="V20" s="19"/>
      <c r="W20" s="19"/>
      <c r="X20" s="20"/>
      <c r="Y20" s="21">
        <f t="shared" si="3"/>
        <v>4.0431830991099248E-3</v>
      </c>
      <c r="Z20" s="20"/>
      <c r="AA20" s="20"/>
      <c r="AB20" s="20"/>
      <c r="AC20" s="21">
        <f t="shared" si="4"/>
        <v>0.21580362863160291</v>
      </c>
      <c r="AD20" s="20"/>
      <c r="AE20" s="20"/>
      <c r="AF20" s="20"/>
      <c r="AG20" s="21">
        <f t="shared" si="5"/>
        <v>0.84220007863506541</v>
      </c>
      <c r="AH20" s="20"/>
      <c r="AI20" s="20"/>
      <c r="AJ20" s="22"/>
    </row>
    <row r="21" spans="1:36" ht="57" customHeight="1">
      <c r="A21" s="48"/>
      <c r="B21" s="27" t="str">
        <f>[1]Sheet1!$A$67</f>
        <v>06E41G100A010000</v>
      </c>
      <c r="C21" s="28" t="s">
        <v>81</v>
      </c>
      <c r="D21" s="28" t="s">
        <v>82</v>
      </c>
      <c r="E21" s="14" t="s">
        <v>83</v>
      </c>
      <c r="F21" s="13" t="s">
        <v>49</v>
      </c>
      <c r="G21" s="29">
        <v>1</v>
      </c>
      <c r="H21" s="15" t="s">
        <v>39</v>
      </c>
      <c r="I21" s="36"/>
      <c r="J21" s="36"/>
      <c r="K21" s="36"/>
      <c r="L21" s="36"/>
      <c r="M21" s="36"/>
      <c r="N21" s="36"/>
      <c r="O21" s="30">
        <f>[1]Sheet1!C67</f>
        <v>1981067.26</v>
      </c>
      <c r="P21" s="30">
        <f>[1]Sheet1!D67</f>
        <v>1935928.12</v>
      </c>
      <c r="Q21" s="30">
        <f>[1]Sheet1!E67</f>
        <v>2049.29</v>
      </c>
      <c r="R21" s="30">
        <f>[1]Sheet1!F67</f>
        <v>0</v>
      </c>
      <c r="S21" s="30">
        <f>[1]Sheet1!G67</f>
        <v>337003.45</v>
      </c>
      <c r="T21" s="30">
        <f>[1]Sheet1!H67</f>
        <v>1279841.33</v>
      </c>
      <c r="U21" s="18">
        <f t="shared" si="2"/>
        <v>1.0344373668564892E-3</v>
      </c>
      <c r="V21" s="19"/>
      <c r="W21" s="19"/>
      <c r="X21" s="20"/>
      <c r="Y21" s="21">
        <f t="shared" si="3"/>
        <v>0</v>
      </c>
      <c r="Z21" s="20"/>
      <c r="AA21" s="20"/>
      <c r="AB21" s="20"/>
      <c r="AC21" s="21">
        <f t="shared" si="4"/>
        <v>0.17011206878458029</v>
      </c>
      <c r="AD21" s="20"/>
      <c r="AE21" s="20"/>
      <c r="AF21" s="20"/>
      <c r="AG21" s="21">
        <f t="shared" si="5"/>
        <v>0.64603628349296938</v>
      </c>
      <c r="AH21" s="20"/>
      <c r="AI21" s="20"/>
      <c r="AJ21" s="22"/>
    </row>
    <row r="22" spans="1:36" ht="93" customHeight="1">
      <c r="A22" s="48"/>
      <c r="B22" s="25" t="str">
        <f>[1]Sheet1!$A$68</f>
        <v>06E41G101A010000</v>
      </c>
      <c r="C22" s="14" t="s">
        <v>84</v>
      </c>
      <c r="D22" s="28" t="s">
        <v>85</v>
      </c>
      <c r="E22" s="14" t="s">
        <v>86</v>
      </c>
      <c r="F22" s="13" t="s">
        <v>49</v>
      </c>
      <c r="G22" s="29">
        <v>1</v>
      </c>
      <c r="H22" s="15" t="s">
        <v>39</v>
      </c>
      <c r="I22" s="36"/>
      <c r="J22" s="36"/>
      <c r="K22" s="36"/>
      <c r="L22" s="36"/>
      <c r="M22" s="36"/>
      <c r="N22" s="36"/>
      <c r="O22" s="30">
        <f>[1]Sheet1!C68</f>
        <v>1888678.39</v>
      </c>
      <c r="P22" s="30">
        <f>[1]Sheet1!D68</f>
        <v>3025009.8</v>
      </c>
      <c r="Q22" s="30">
        <f>[1]Sheet1!E68</f>
        <v>0</v>
      </c>
      <c r="R22" s="30">
        <f>[1]Sheet1!F68</f>
        <v>0</v>
      </c>
      <c r="S22" s="30">
        <f>[1]Sheet1!G68</f>
        <v>866231.22</v>
      </c>
      <c r="T22" s="30">
        <f>[1]Sheet1!H68</f>
        <v>861081.69</v>
      </c>
      <c r="U22" s="18">
        <f t="shared" si="2"/>
        <v>0</v>
      </c>
      <c r="V22" s="37"/>
      <c r="W22" s="37"/>
      <c r="X22" s="20"/>
      <c r="Y22" s="21">
        <f t="shared" si="3"/>
        <v>0</v>
      </c>
      <c r="Z22" s="20"/>
      <c r="AA22" s="20"/>
      <c r="AB22" s="20"/>
      <c r="AC22" s="21">
        <f t="shared" si="4"/>
        <v>0.45864411039298225</v>
      </c>
      <c r="AD22" s="20"/>
      <c r="AE22" s="20"/>
      <c r="AF22" s="20"/>
      <c r="AG22" s="21">
        <f t="shared" si="5"/>
        <v>0.45591758478265854</v>
      </c>
      <c r="AH22" s="20"/>
      <c r="AI22" s="20"/>
      <c r="AJ22" s="22"/>
    </row>
    <row r="23" spans="1:36" ht="51">
      <c r="A23" s="48"/>
      <c r="B23" s="34" t="str">
        <f>[1]Sheet1!$A$69</f>
        <v>06E41G103A010000</v>
      </c>
      <c r="C23" s="28" t="s">
        <v>87</v>
      </c>
      <c r="D23" s="28" t="s">
        <v>88</v>
      </c>
      <c r="E23" s="14" t="s">
        <v>66</v>
      </c>
      <c r="F23" s="13" t="s">
        <v>49</v>
      </c>
      <c r="G23" s="29">
        <v>1</v>
      </c>
      <c r="H23" s="15" t="s">
        <v>39</v>
      </c>
      <c r="I23" s="36"/>
      <c r="J23" s="36"/>
      <c r="K23" s="36"/>
      <c r="L23" s="36"/>
      <c r="M23" s="36"/>
      <c r="N23" s="36"/>
      <c r="O23" s="30">
        <f>[1]Sheet1!C69</f>
        <v>3209085.75</v>
      </c>
      <c r="P23" s="30">
        <f>[1]Sheet1!D69</f>
        <v>4591982.21</v>
      </c>
      <c r="Q23" s="30">
        <f>[1]Sheet1!E69</f>
        <v>0</v>
      </c>
      <c r="R23" s="30">
        <f>[1]Sheet1!F69</f>
        <v>0</v>
      </c>
      <c r="S23" s="30">
        <f>[1]Sheet1!G69</f>
        <v>898814.07</v>
      </c>
      <c r="T23" s="30">
        <f>[1]Sheet1!H69</f>
        <v>2888998.1</v>
      </c>
      <c r="U23" s="18">
        <f t="shared" si="2"/>
        <v>0</v>
      </c>
      <c r="V23" s="40"/>
      <c r="W23" s="40"/>
      <c r="X23" s="20"/>
      <c r="Y23" s="21">
        <f t="shared" si="3"/>
        <v>0</v>
      </c>
      <c r="Z23" s="20"/>
      <c r="AA23" s="20"/>
      <c r="AB23" s="20"/>
      <c r="AC23" s="21">
        <f t="shared" si="4"/>
        <v>0.28008415480951232</v>
      </c>
      <c r="AD23" s="20"/>
      <c r="AE23" s="20"/>
      <c r="AF23" s="20"/>
      <c r="AG23" s="21">
        <f t="shared" si="5"/>
        <v>0.90025581273420319</v>
      </c>
      <c r="AH23" s="20"/>
      <c r="AI23" s="20"/>
      <c r="AJ23" s="22"/>
    </row>
    <row r="24" spans="1:36">
      <c r="A24" s="41"/>
      <c r="B24" s="41"/>
      <c r="C24" s="41"/>
      <c r="D24" s="41"/>
      <c r="E24" s="41"/>
      <c r="F24" s="42"/>
      <c r="G24" s="41"/>
      <c r="H24" s="41"/>
      <c r="I24" s="41"/>
      <c r="J24" s="41"/>
      <c r="K24" s="41"/>
      <c r="L24" s="41"/>
      <c r="M24" s="41"/>
      <c r="N24" s="41"/>
      <c r="O24" s="43"/>
      <c r="P24" s="43"/>
      <c r="Q24" s="43"/>
      <c r="R24" s="43"/>
      <c r="S24" s="43"/>
      <c r="T24" s="43"/>
      <c r="U24" s="43"/>
      <c r="V24" s="43"/>
      <c r="W24" s="43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</row>
    <row r="25" spans="1:36">
      <c r="A25" s="41"/>
      <c r="F25"/>
      <c r="K25" s="41"/>
      <c r="L25" s="41"/>
      <c r="M25" s="41"/>
      <c r="N25" s="41"/>
      <c r="O25" s="43"/>
      <c r="P25" s="43"/>
      <c r="Q25" s="43"/>
      <c r="R25" s="43"/>
      <c r="S25" s="44"/>
      <c r="T25" s="43"/>
      <c r="U25" s="43"/>
      <c r="V25" s="43"/>
      <c r="W25" s="43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</row>
    <row r="26" spans="1:36">
      <c r="A26" s="41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36">
      <c r="A27" s="41"/>
      <c r="B27" s="41"/>
      <c r="C27" s="41"/>
      <c r="D27" s="41"/>
      <c r="E27" s="41"/>
      <c r="F27" s="42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  <row r="28" spans="1:36">
      <c r="A28" s="41"/>
      <c r="B28" s="41"/>
      <c r="C28" s="41"/>
      <c r="D28" s="41"/>
      <c r="E28" s="41"/>
      <c r="F28" s="42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</row>
    <row r="29" spans="1:36">
      <c r="A29" s="41"/>
      <c r="B29" s="41"/>
      <c r="C29" s="41"/>
      <c r="D29" s="41"/>
      <c r="E29" s="41"/>
      <c r="F29" s="42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</row>
    <row r="30" spans="1:36">
      <c r="A30" s="41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</row>
    <row r="31" spans="1:36">
      <c r="A31" s="41"/>
      <c r="B31" s="41"/>
      <c r="C31" s="41"/>
      <c r="D31" s="41"/>
      <c r="E31" s="41"/>
      <c r="F31" s="42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36">
      <c r="A32" s="41"/>
      <c r="B32" s="41"/>
      <c r="C32" s="41"/>
      <c r="D32" s="41"/>
      <c r="E32" s="41"/>
      <c r="F32" s="42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23">
      <c r="A33" s="41"/>
      <c r="B33" s="41"/>
      <c r="C33" s="41"/>
      <c r="D33" s="41"/>
      <c r="E33" s="41"/>
      <c r="F33" s="42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</row>
    <row r="35" spans="1:23" ht="18.75">
      <c r="A35" s="45" t="s">
        <v>89</v>
      </c>
    </row>
  </sheetData>
  <mergeCells count="30"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  <mergeCell ref="N8:N9"/>
    <mergeCell ref="O8:O9"/>
    <mergeCell ref="P8:P9"/>
    <mergeCell ref="Q8:Q9"/>
    <mergeCell ref="R8:R9"/>
    <mergeCell ref="A12:A16"/>
    <mergeCell ref="A17:A23"/>
    <mergeCell ref="S8:S9"/>
    <mergeCell ref="T8:T9"/>
    <mergeCell ref="U8:X8"/>
    <mergeCell ref="D8:D9"/>
    <mergeCell ref="E8:E9"/>
    <mergeCell ref="F8:F9"/>
    <mergeCell ref="G8:G9"/>
    <mergeCell ref="H8:K8"/>
    <mergeCell ref="L8:L9"/>
  </mergeCells>
  <pageMargins left="0.70866141732283472" right="0.26" top="0.64" bottom="0.49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01 AFF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2014-06-16T17:36:18Z</cp:lastPrinted>
  <dcterms:created xsi:type="dcterms:W3CDTF">2014-06-06T19:44:45Z</dcterms:created>
  <dcterms:modified xsi:type="dcterms:W3CDTF">2014-06-16T17:36:35Z</dcterms:modified>
</cp:coreProperties>
</file>