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01 03 AFF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1"/>
  <c r="Q17"/>
  <c r="R17"/>
  <c r="S17"/>
  <c r="T17"/>
  <c r="P18"/>
  <c r="Q18"/>
  <c r="R18"/>
  <c r="S18"/>
  <c r="T18"/>
  <c r="P19"/>
  <c r="Q19"/>
  <c r="R19"/>
  <c r="S19"/>
  <c r="T19"/>
  <c r="P20"/>
  <c r="Q20"/>
  <c r="R20"/>
  <c r="S20"/>
  <c r="T20"/>
  <c r="P21"/>
  <c r="Q21"/>
  <c r="R21"/>
  <c r="S21"/>
  <c r="T21"/>
  <c r="P22"/>
  <c r="Q22"/>
  <c r="R22"/>
  <c r="S22"/>
  <c r="T22"/>
  <c r="P23"/>
  <c r="Q23"/>
  <c r="R23"/>
  <c r="S23"/>
  <c r="T23"/>
  <c r="O23"/>
  <c r="O22"/>
  <c r="O21"/>
  <c r="O20"/>
  <c r="O19"/>
  <c r="O18"/>
  <c r="O17"/>
  <c r="S12" l="1"/>
  <c r="R13"/>
  <c r="P13"/>
  <c r="R14"/>
  <c r="S14"/>
  <c r="R15"/>
  <c r="Q16"/>
  <c r="O16"/>
  <c r="O15"/>
  <c r="O12"/>
  <c r="S16"/>
  <c r="R16"/>
  <c r="B23"/>
  <c r="B22"/>
  <c r="T14"/>
  <c r="Q14"/>
  <c r="P14"/>
  <c r="B21"/>
  <c r="B20"/>
  <c r="B19"/>
  <c r="B18"/>
  <c r="T12"/>
  <c r="R12"/>
  <c r="Q12"/>
  <c r="P12"/>
  <c r="B17"/>
  <c r="T16"/>
  <c r="P16"/>
  <c r="T15"/>
  <c r="S15"/>
  <c r="Q15"/>
  <c r="P15"/>
  <c r="O14"/>
  <c r="Q13"/>
  <c r="AC16" l="1"/>
  <c r="T13"/>
  <c r="T11" s="1"/>
  <c r="U16"/>
  <c r="AG16"/>
  <c r="AC17"/>
  <c r="Y18"/>
  <c r="AG18"/>
  <c r="O13"/>
  <c r="U13" s="1"/>
  <c r="U19"/>
  <c r="S13"/>
  <c r="Y20"/>
  <c r="AG20"/>
  <c r="AC21"/>
  <c r="Y22"/>
  <c r="AG22"/>
  <c r="U23"/>
  <c r="AC23"/>
  <c r="U18"/>
  <c r="AC18"/>
  <c r="U20"/>
  <c r="AC20"/>
  <c r="U22"/>
  <c r="AC22"/>
  <c r="Y16"/>
  <c r="AG23"/>
  <c r="U12"/>
  <c r="Q11"/>
  <c r="Y12"/>
  <c r="R11"/>
  <c r="P11"/>
  <c r="P10" s="1"/>
  <c r="AG12"/>
  <c r="AC12"/>
  <c r="AG17"/>
  <c r="Y19"/>
  <c r="AG21"/>
  <c r="Y23"/>
  <c r="U17"/>
  <c r="AC19"/>
  <c r="U21"/>
  <c r="Y17"/>
  <c r="AG19"/>
  <c r="Y21"/>
  <c r="AC13" l="1"/>
  <c r="AG13"/>
  <c r="S11"/>
  <c r="S10" s="1"/>
  <c r="O11"/>
  <c r="O10" s="1"/>
  <c r="AG10" s="1"/>
  <c r="Y13"/>
  <c r="R10"/>
  <c r="Q10"/>
  <c r="Y10" l="1"/>
  <c r="Y11"/>
  <c r="U11"/>
  <c r="AG11"/>
  <c r="AC11"/>
  <c r="U10"/>
  <c r="AC10"/>
</calcChain>
</file>

<file path=xl/sharedStrings.xml><?xml version="1.0" encoding="utf-8"?>
<sst xmlns="http://schemas.openxmlformats.org/spreadsheetml/2006/main" count="124" uniqueCount="86">
  <si>
    <r>
      <rPr>
        <b/>
        <sz val="10"/>
        <color theme="1"/>
        <rFont val="Arial"/>
        <family val="2"/>
      </rPr>
      <t>CLAVE</t>
    </r>
    <r>
      <rPr>
        <sz val="10"/>
        <color theme="1"/>
        <rFont val="Arial"/>
        <family val="2"/>
      </rPr>
      <t xml:space="preserve">: FO-03-03-098
</t>
    </r>
    <r>
      <rPr>
        <b/>
        <sz val="10"/>
        <color theme="1"/>
        <rFont val="Arial"/>
        <family val="2"/>
      </rPr>
      <t>EMISIÓN</t>
    </r>
    <r>
      <rPr>
        <sz val="10"/>
        <color theme="1"/>
        <rFont val="Arial"/>
        <family val="2"/>
      </rPr>
      <t xml:space="preserve">: 23/04/2014
</t>
    </r>
    <r>
      <rPr>
        <b/>
        <sz val="10"/>
        <color theme="1"/>
        <rFont val="Arial"/>
        <family val="2"/>
      </rPr>
      <t>VERSIÓN</t>
    </r>
    <r>
      <rPr>
        <sz val="10"/>
        <color theme="1"/>
        <rFont val="Arial"/>
        <family val="2"/>
      </rPr>
      <t xml:space="preserve">: 0
</t>
    </r>
  </si>
  <si>
    <t xml:space="preserve">Clasificación Programática: </t>
  </si>
  <si>
    <t>P - Planeación, seguimiento y evaluación de políticas públicas</t>
  </si>
  <si>
    <t>Denominación del Pp:</t>
  </si>
  <si>
    <t>TRANSPARENCIA Y CONTROL GUBERNAMENTAL</t>
  </si>
  <si>
    <t>Eje de la Política Pública (PED):</t>
  </si>
  <si>
    <t>COMPROMISO DE MODERNIZACION DEL PODER EJECUTIVO</t>
  </si>
  <si>
    <t>Unidad Presupuestal:</t>
  </si>
  <si>
    <t>PODER EJECUTIVO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</si>
  <si>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</si>
  <si>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</si>
  <si>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</si>
  <si>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</si>
  <si>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</si>
  <si>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</si>
  <si>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</si>
  <si>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</si>
  <si>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</si>
  <si>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</si>
  <si>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</si>
  <si>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</si>
  <si>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</si>
  <si>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</si>
  <si>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</si>
  <si>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</si>
  <si>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</si>
  <si>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</si>
  <si>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</si>
  <si>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</si>
  <si>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</si>
  <si>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</si>
  <si>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</si>
  <si>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</si>
  <si>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</si>
  <si>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</si>
  <si>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bienestar de la población colimense mediante una adecuada planeación, organización, operación, dirección y coordinación del sistema de fiscalización del gasto úblico gubernamental</t>
  </si>
  <si>
    <t xml:space="preserve">Monto total auditado y el monto total de observaciones </t>
  </si>
  <si>
    <t>auditorias realizadas/
auditorias programadas*100</t>
  </si>
  <si>
    <t>Porcentaje</t>
  </si>
  <si>
    <t>Propósito</t>
  </si>
  <si>
    <t>El Poder Ejecutivo Estatal
sostiene la congruencia entre
el presupuesto de egresos y la
observancia de la normatividad
aplicable en el Estado</t>
  </si>
  <si>
    <t>Porcentaje de observaciones efectuadas por la Auditoria Superior de la Federación y la Secretaría de la Función Pública con respecto de los montos auditados.</t>
  </si>
  <si>
    <t>monto de observaciones
efectuadas por estos dos entes
fiscalizadores / el monto total
auditado * 100</t>
  </si>
  <si>
    <t>Componente</t>
  </si>
  <si>
    <t>E123</t>
  </si>
  <si>
    <t>Transparencia
gubernamental promovida}</t>
  </si>
  <si>
    <t xml:space="preserve">Número de unidades administrativas obligadas a actualizar su información en materia de transparencia </t>
  </si>
  <si>
    <t>número de dependencias que actualizan su información/número de unidades administrativas obligadas * 100</t>
  </si>
  <si>
    <t>E144</t>
  </si>
  <si>
    <t>Control gubernamental ejercido.</t>
  </si>
  <si>
    <t>Número de unidades administrativas sujetas a actualizar su información en el SISER</t>
  </si>
  <si>
    <t>E145</t>
  </si>
  <si>
    <t xml:space="preserve">Auditorías a los recursos públicos realizadas </t>
  </si>
  <si>
    <t>Número de auditorias
realizadas a los recursos
públicos</t>
  </si>
  <si>
    <t>número de auditorias
realizadas/ número de
auditorias programadas*100</t>
  </si>
  <si>
    <t>E146</t>
  </si>
  <si>
    <t>Fiscalización de la obra
pública ejecutada</t>
  </si>
  <si>
    <t>Número de fiscalizaciones a la obra pública que se realiza en el Estado</t>
  </si>
  <si>
    <t>número de fiscalizaciones a la obra pública / número de obra npública que se realiza * 100</t>
  </si>
  <si>
    <t>E147</t>
  </si>
  <si>
    <t>Desempeño de funciones operado eficientemente</t>
  </si>
  <si>
    <t>Aplicación de los recursos autorizados en los rubros programaticos presupuestales definidos</t>
  </si>
  <si>
    <t>gasto público ejercido/gasto
público autorizado *100</t>
  </si>
  <si>
    <t>Actividades</t>
  </si>
  <si>
    <t>Transparencia gubernamental</t>
  </si>
  <si>
    <t>Número de unidades
administrativas obligadas a
actualizar su información en
materia de transparencia</t>
  </si>
  <si>
    <t>número de dependencias que
actualizan su
información/número de
unidades administrativas
obligadas * 100</t>
  </si>
  <si>
    <t>Control gubernamental</t>
  </si>
  <si>
    <t>Control patrimonial</t>
  </si>
  <si>
    <t xml:space="preserve">Número de servidores públicos sujetos a presentar declaración patrimonial </t>
  </si>
  <si>
    <t>número de servidores públicos que presentan su declaración patrimonial / número de servidores públicos obligados * 100</t>
  </si>
  <si>
    <t>Contraloría social</t>
  </si>
  <si>
    <t>Número de programas donde
se tiene participación</t>
  </si>
  <si>
    <t>número de programas donde se participa/ el número de programas consideradas en el programa anual de trabajo</t>
  </si>
  <si>
    <t>Auditorías financieras.</t>
  </si>
  <si>
    <t>Número de auditorias a dependencias del Ejecutivo
Estatal</t>
  </si>
  <si>
    <t xml:space="preserve">número de auditorías realizadas / número de dependencias * 100 </t>
  </si>
  <si>
    <t>Actividades de apoyo para la fiscalización de la obra pública</t>
  </si>
  <si>
    <t>Número de Acciones de fiscalizaciones a la obra pública que se realiza en el
Estado.</t>
  </si>
  <si>
    <t>número de fiscalizaciones a la
obra pública / número de obra
pública que se realiza * 100</t>
  </si>
  <si>
    <t>Apoyo administrativo a las funciones de la Contraloría General</t>
  </si>
  <si>
    <t>Montos aplicados de los
recursos autorizados en los
rubros programaticos
presupuestales definidos</t>
  </si>
  <si>
    <t>Documento controlado por medio electrónico, toda copia en papel es un "Documento no controlado"</t>
  </si>
  <si>
    <r>
      <t xml:space="preserve">0%
</t>
    </r>
    <r>
      <rPr>
        <b/>
        <u/>
        <sz val="10"/>
        <color theme="1"/>
        <rFont val="Arial"/>
        <family val="2"/>
      </rPr>
      <t>NOTA 1</t>
    </r>
  </si>
  <si>
    <r>
      <rPr>
        <b/>
        <sz val="12"/>
        <color theme="1"/>
        <rFont val="Arial"/>
        <family val="2"/>
      </rPr>
      <t xml:space="preserve">SECRETARÍA DE FINANZAS Y ADMINISTRACIÓN
</t>
    </r>
    <r>
      <rPr>
        <sz val="12"/>
        <color theme="1"/>
        <rFont val="Arial"/>
        <family val="2"/>
      </rPr>
      <t xml:space="preserve">Dirección General de Egresos
Dirección de Presupuesto
</t>
    </r>
  </si>
  <si>
    <r>
      <rPr>
        <b/>
        <sz val="12"/>
        <color theme="1"/>
        <rFont val="Arial"/>
        <family val="2"/>
      </rPr>
      <t>FICHA DE MONITOREO Y SEGUIMIENTO</t>
    </r>
    <r>
      <rPr>
        <sz val="12"/>
        <color theme="1"/>
        <rFont val="Arial"/>
        <family val="2"/>
      </rPr>
      <t xml:space="preserve">
(Avance Físico y Financiero)
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</si>
</sst>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top"/>
    </xf>
    <xf numFmtId="0" fontId="4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9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left" vertical="top"/>
    </xf>
    <xf numFmtId="3" fontId="4" fillId="0" borderId="7" xfId="0" applyNumberFormat="1" applyFont="1" applyBorder="1" applyAlignment="1">
      <alignment horizontal="right" vertical="center"/>
    </xf>
    <xf numFmtId="164" fontId="4" fillId="0" borderId="7" xfId="2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164" fontId="0" fillId="0" borderId="7" xfId="2" applyNumberFormat="1" applyFont="1" applyBorder="1" applyAlignment="1">
      <alignment vertical="center"/>
    </xf>
    <xf numFmtId="0" fontId="0" fillId="0" borderId="7" xfId="0" applyBorder="1"/>
    <xf numFmtId="0" fontId="4" fillId="0" borderId="7" xfId="0" applyFont="1" applyBorder="1" applyAlignment="1">
      <alignment horizontal="left" vertical="top" wrapText="1"/>
    </xf>
    <xf numFmtId="3" fontId="4" fillId="0" borderId="7" xfId="1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top" wrapText="1"/>
    </xf>
    <xf numFmtId="3" fontId="4" fillId="0" borderId="7" xfId="1" applyNumberFormat="1" applyFont="1" applyBorder="1" applyAlignment="1">
      <alignment vertical="center"/>
    </xf>
    <xf numFmtId="0" fontId="4" fillId="0" borderId="7" xfId="0" applyFont="1" applyBorder="1" applyAlignment="1">
      <alignment vertical="top"/>
    </xf>
    <xf numFmtId="4" fontId="4" fillId="0" borderId="7" xfId="0" applyNumberFormat="1" applyFont="1" applyBorder="1" applyAlignment="1">
      <alignment vertical="center"/>
    </xf>
    <xf numFmtId="4" fontId="6" fillId="0" borderId="7" xfId="0" applyNumberFormat="1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10" fontId="5" fillId="0" borderId="7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Border="1"/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226217</xdr:colOff>
      <xdr:row>0</xdr:row>
      <xdr:rowOff>59533</xdr:rowOff>
    </xdr:from>
    <xdr:to>
      <xdr:col>2</xdr:col>
      <xdr:colOff>444500</xdr:colOff>
      <xdr:row>3</xdr:row>
      <xdr:rowOff>170544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6217" y="59533"/>
          <a:ext cx="2472533" cy="1317511"/>
        </a:xfrm>
        <a:prstGeom prst="rect">
          <a:avLst/>
        </a:prstGeom>
      </xdr:spPr>
    </xdr:pic>
    <xdr:clientData/>
  </xdr:twoCellAnchor>
  <xdr:twoCellAnchor>
    <xdr:from>
      <xdr:col>2</xdr:col>
      <xdr:colOff>2045610</xdr:colOff>
      <xdr:row>26</xdr:row>
      <xdr:rowOff>23123</xdr:rowOff>
    </xdr:from>
    <xdr:to>
      <xdr:col>31</xdr:col>
      <xdr:colOff>420686</xdr:colOff>
      <xdr:row>37</xdr:row>
      <xdr:rowOff>150825</xdr:rowOff>
    </xdr:to>
    <xdr:grpSp>
      <xdr:nvGrpSpPr>
        <xdr:cNvPr id="3" name="Grupo 2"/>
        <xdr:cNvGrpSpPr/>
      </xdr:nvGrpSpPr>
      <xdr:grpSpPr>
        <a:xfrm>
          <a:off x="4299086" y="15007574"/>
          <a:ext cx="23384009" cy="2172092"/>
          <a:chOff x="5098600" y="10894084"/>
          <a:chExt cx="10711856" cy="1336386"/>
        </a:xfrm>
      </xdr:grpSpPr>
      <xdr:sp macro="" textlink="">
        <xdr:nvSpPr>
          <xdr:cNvPr id="4" name="Rectángulo 3"/>
          <xdr:cNvSpPr/>
        </xdr:nvSpPr>
        <xdr:spPr>
          <a:xfrm>
            <a:off x="10522782" y="10894084"/>
            <a:ext cx="2551888" cy="1336386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Lic. Guillermo Adame Fuentes</a:t>
            </a:r>
          </a:p>
          <a:p>
            <a:pPr algn="ctr"/>
            <a:r>
              <a:rPr lang="es-MX" sz="1600" b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Secretario Particular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4382" y="10894084"/>
            <a:ext cx="2546074" cy="133119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L.E. Milton Antonio Ávila  Carrillo</a:t>
            </a:r>
          </a:p>
          <a:p>
            <a:pPr algn="ctr"/>
            <a:r>
              <a:rPr lang="es-MX" sz="1600" b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Coordinador General Administrativo</a:t>
            </a:r>
          </a:p>
        </xdr:txBody>
      </xdr:sp>
      <xdr:sp macro="" textlink="">
        <xdr:nvSpPr>
          <xdr:cNvPr id="6" name="Rectángulo 5"/>
          <xdr:cNvSpPr/>
        </xdr:nvSpPr>
        <xdr:spPr>
          <a:xfrm>
            <a:off x="7802141" y="10894084"/>
            <a:ext cx="2530929" cy="1336386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Jorge Anguiano Olmos</a:t>
            </a:r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5098600" y="10894084"/>
            <a:ext cx="2513829" cy="1336386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VISTO BUENO:</a:t>
            </a: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Clemente Mendoza Martínez</a:t>
            </a:r>
            <a:endParaRPr lang="es-MX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Secretario de Finanzas y Administración</a:t>
            </a:r>
          </a:p>
        </xdr:txBody>
      </xdr:sp>
    </xdr:grpSp>
    <xdr:clientData/>
  </xdr:twoCellAnchor>
  <xdr:twoCellAnchor>
    <xdr:from>
      <xdr:col>0</xdr:col>
      <xdr:colOff>0</xdr:colOff>
      <xdr:row>23</xdr:row>
      <xdr:rowOff>178594</xdr:rowOff>
    </xdr:from>
    <xdr:to>
      <xdr:col>2</xdr:col>
      <xdr:colOff>1797843</xdr:colOff>
      <xdr:row>35</xdr:row>
      <xdr:rowOff>119063</xdr:rowOff>
    </xdr:to>
    <xdr:sp macro="" textlink="">
      <xdr:nvSpPr>
        <xdr:cNvPr id="8" name="7 CuadroTexto"/>
        <xdr:cNvSpPr txBox="1"/>
      </xdr:nvSpPr>
      <xdr:spPr>
        <a:xfrm>
          <a:off x="0" y="14608969"/>
          <a:ext cx="4052093" cy="22264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MX" sz="1100" b="1" i="1" u="sng"/>
            <a:t>NOTA 1:</a:t>
          </a:r>
        </a:p>
        <a:p>
          <a:endParaRPr lang="es-MX" sz="1100"/>
        </a:p>
        <a:p>
          <a:r>
            <a:rPr lang="es-MX" sz="1100"/>
            <a:t>Esta</a:t>
          </a:r>
          <a:r>
            <a:rPr lang="es-MX" sz="1100" baseline="0"/>
            <a:t> actividad aún no se puede medir en el primer trimestre de 2014, debido a que en el caso de la Auditoría Superior de la Federación, está iniciando su programa de fiscalziación para este 2014 en el mes de abril.</a:t>
          </a:r>
        </a:p>
        <a:p>
          <a:r>
            <a:rPr lang="es-MX" sz="1100" baseline="0"/>
            <a:t>En el caso  de la Secretaría de la  Función Pública,  ensu programa de fiscalización  inician las auditorías conjuntas en el mes de agosto y octubre.</a:t>
          </a:r>
        </a:p>
        <a:p>
          <a:endParaRPr lang="es-MX" sz="1100" baseline="0"/>
        </a:p>
        <a:p>
          <a:r>
            <a:rPr lang="es-MX" sz="1100" baseline="0"/>
            <a:t>Razón por la cual este indicador presenta cero %  de avance.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AppData/Local/Microsoft/Windows/Temporary%20Internet%20Files/Content.IE5/FLJG1BZ1/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313">
          <cell r="A313" t="str">
            <v>06P56E123A010000</v>
          </cell>
        </row>
        <row r="314">
          <cell r="A314" t="str">
            <v>06P56E144A010000</v>
          </cell>
        </row>
        <row r="315">
          <cell r="A315" t="str">
            <v>06P56E144A020000</v>
          </cell>
        </row>
        <row r="316">
          <cell r="A316" t="str">
            <v>06P56E144A030000</v>
          </cell>
        </row>
        <row r="317">
          <cell r="A317" t="str">
            <v>06P56E145A010000</v>
          </cell>
        </row>
        <row r="318">
          <cell r="A318" t="str">
            <v>06P56E146A010000</v>
          </cell>
        </row>
        <row r="319">
          <cell r="A319" t="str">
            <v>06P56E147A010000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7">
          <cell r="C17">
            <v>247321.41</v>
          </cell>
          <cell r="D17">
            <v>247321.41</v>
          </cell>
          <cell r="E17">
            <v>0</v>
          </cell>
          <cell r="F17">
            <v>0</v>
          </cell>
          <cell r="G17">
            <v>46458.1</v>
          </cell>
          <cell r="H17">
            <v>180548.64</v>
          </cell>
        </row>
        <row r="18">
          <cell r="C18">
            <v>108173.07</v>
          </cell>
          <cell r="D18">
            <v>108173.07</v>
          </cell>
          <cell r="E18">
            <v>0</v>
          </cell>
          <cell r="F18">
            <v>0</v>
          </cell>
          <cell r="G18">
            <v>73764.2</v>
          </cell>
          <cell r="H18">
            <v>212983.6</v>
          </cell>
        </row>
        <row r="19">
          <cell r="C19">
            <v>114265.24</v>
          </cell>
          <cell r="D19">
            <v>114265.24</v>
          </cell>
          <cell r="E19">
            <v>0</v>
          </cell>
          <cell r="F19">
            <v>0</v>
          </cell>
          <cell r="G19">
            <v>19034.98</v>
          </cell>
          <cell r="H19">
            <v>73764.12</v>
          </cell>
        </row>
        <row r="20">
          <cell r="C20">
            <v>71568.23</v>
          </cell>
          <cell r="D20">
            <v>71568.23</v>
          </cell>
          <cell r="E20">
            <v>0</v>
          </cell>
          <cell r="F20">
            <v>0</v>
          </cell>
          <cell r="G20">
            <v>30647.599999999999</v>
          </cell>
          <cell r="H20">
            <v>105011.38</v>
          </cell>
        </row>
        <row r="21">
          <cell r="C21">
            <v>933284.84</v>
          </cell>
          <cell r="D21">
            <v>931248.64000000001</v>
          </cell>
          <cell r="E21">
            <v>0</v>
          </cell>
          <cell r="F21">
            <v>0</v>
          </cell>
          <cell r="G21">
            <v>272919.81</v>
          </cell>
          <cell r="H21">
            <v>786994.91</v>
          </cell>
        </row>
        <row r="22">
          <cell r="C22">
            <v>620455.63</v>
          </cell>
          <cell r="D22">
            <v>608686.23</v>
          </cell>
          <cell r="E22">
            <v>0</v>
          </cell>
          <cell r="F22">
            <v>0</v>
          </cell>
          <cell r="G22">
            <v>114738.37</v>
          </cell>
          <cell r="H22">
            <v>414773.91</v>
          </cell>
        </row>
        <row r="23">
          <cell r="C23">
            <v>869221.24</v>
          </cell>
          <cell r="D23">
            <v>1024833.16</v>
          </cell>
          <cell r="E23">
            <v>0</v>
          </cell>
          <cell r="F23">
            <v>0</v>
          </cell>
          <cell r="G23">
            <v>188835.64</v>
          </cell>
          <cell r="H23">
            <v>908000.97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9"/>
  <sheetViews>
    <sheetView tabSelected="1" topLeftCell="A7" zoomScale="82" zoomScaleNormal="82" workbookViewId="0">
      <selection activeCell="Y11" sqref="Y11"/>
    </sheetView>
  </sheetViews>
  <sheetFormatPr baseColWidth="10" defaultRowHeight="15"/>
  <cols>
    <col min="1" max="1" width="15.7109375" customWidth="1"/>
    <col min="2" max="2" width="18.140625" bestFit="1" customWidth="1"/>
    <col min="3" max="3" width="30.7109375" customWidth="1"/>
    <col min="4" max="4" width="25.7109375" customWidth="1"/>
    <col min="5" max="5" width="30.7109375" customWidth="1"/>
    <col min="6" max="6" width="12" style="33" customWidth="1"/>
    <col min="7" max="7" width="13.5703125" customWidth="1"/>
    <col min="8" max="11" width="8.7109375" customWidth="1"/>
    <col min="12" max="12" width="14" customWidth="1"/>
    <col min="13" max="13" width="13.85546875" customWidth="1"/>
    <col min="14" max="14" width="17.85546875" customWidth="1"/>
    <col min="15" max="16" width="13.7109375" customWidth="1"/>
    <col min="17" max="17" width="17" customWidth="1"/>
    <col min="18" max="20" width="13.7109375" customWidth="1"/>
    <col min="21" max="36" width="8.7109375" customWidth="1"/>
  </cols>
  <sheetData>
    <row r="1" spans="1:36" s="68" customFormat="1" ht="46.5" customHeight="1">
      <c r="C1" s="69"/>
      <c r="D1" s="70" t="s">
        <v>84</v>
      </c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44" t="s">
        <v>0</v>
      </c>
      <c r="AH1" s="44"/>
      <c r="AI1" s="44"/>
      <c r="AJ1" s="44"/>
    </row>
    <row r="2" spans="1:36" s="68" customFormat="1" ht="33" customHeight="1">
      <c r="D2" s="71" t="s">
        <v>85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44"/>
      <c r="AH2" s="44"/>
      <c r="AI2" s="44"/>
      <c r="AJ2" s="44"/>
    </row>
    <row r="3" spans="1:36">
      <c r="D3" s="1" t="s">
        <v>1</v>
      </c>
      <c r="E3" s="2"/>
      <c r="F3" s="3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"/>
      <c r="T3" s="4"/>
      <c r="U3" s="4"/>
      <c r="V3" s="4"/>
      <c r="W3" s="4"/>
      <c r="AG3" s="44"/>
      <c r="AH3" s="44"/>
      <c r="AI3" s="44"/>
      <c r="AJ3" s="44"/>
    </row>
    <row r="4" spans="1:36">
      <c r="D4" s="1" t="s">
        <v>3</v>
      </c>
      <c r="E4" s="2"/>
      <c r="F4" s="3" t="s">
        <v>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4"/>
      <c r="T4" s="4"/>
      <c r="U4" s="4"/>
      <c r="V4" s="4"/>
      <c r="W4" s="4"/>
      <c r="AG4" s="44"/>
      <c r="AH4" s="44"/>
      <c r="AI4" s="44"/>
      <c r="AJ4" s="44"/>
    </row>
    <row r="5" spans="1:36">
      <c r="D5" s="1" t="s">
        <v>5</v>
      </c>
      <c r="E5" s="2"/>
      <c r="F5" s="3" t="s">
        <v>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4"/>
      <c r="T5" s="4"/>
      <c r="U5" s="4"/>
      <c r="V5" s="4"/>
      <c r="W5" s="4"/>
      <c r="AG5" s="44"/>
      <c r="AH5" s="44"/>
      <c r="AI5" s="44"/>
      <c r="AJ5" s="44"/>
    </row>
    <row r="6" spans="1:36" ht="21" customHeight="1">
      <c r="D6" s="1" t="s">
        <v>7</v>
      </c>
      <c r="E6" s="5"/>
      <c r="F6" s="6" t="s">
        <v>8</v>
      </c>
      <c r="G6" s="5"/>
      <c r="H6" s="5"/>
      <c r="I6" s="5"/>
      <c r="J6" s="5"/>
      <c r="K6" s="5"/>
      <c r="L6" s="5"/>
      <c r="M6" s="5"/>
      <c r="N6" s="5"/>
      <c r="O6" s="5"/>
      <c r="P6" s="2"/>
      <c r="Q6" s="2"/>
      <c r="R6" s="2"/>
      <c r="S6" s="4"/>
      <c r="T6" s="4"/>
      <c r="U6" s="4"/>
      <c r="V6" s="4"/>
      <c r="W6" s="4"/>
      <c r="AG6" s="45"/>
      <c r="AH6" s="45"/>
      <c r="AI6" s="45"/>
      <c r="AJ6" s="45"/>
    </row>
    <row r="7" spans="1:36" ht="27" customHeight="1">
      <c r="A7" s="46" t="s">
        <v>9</v>
      </c>
      <c r="B7" s="49" t="s">
        <v>10</v>
      </c>
      <c r="C7" s="50"/>
      <c r="D7" s="50"/>
      <c r="E7" s="50"/>
      <c r="F7" s="50"/>
      <c r="G7" s="51"/>
      <c r="H7" s="52" t="s">
        <v>11</v>
      </c>
      <c r="I7" s="53"/>
      <c r="J7" s="53"/>
      <c r="K7" s="53"/>
      <c r="L7" s="53"/>
      <c r="M7" s="53"/>
      <c r="N7" s="54"/>
      <c r="O7" s="55" t="s">
        <v>12</v>
      </c>
      <c r="P7" s="55"/>
      <c r="Q7" s="55"/>
      <c r="R7" s="55"/>
      <c r="S7" s="55"/>
      <c r="T7" s="55"/>
      <c r="U7" s="56" t="s">
        <v>13</v>
      </c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8"/>
    </row>
    <row r="8" spans="1:36" ht="51.75" customHeight="1">
      <c r="A8" s="47"/>
      <c r="B8" s="55" t="s">
        <v>14</v>
      </c>
      <c r="C8" s="55" t="s">
        <v>15</v>
      </c>
      <c r="D8" s="66" t="s">
        <v>16</v>
      </c>
      <c r="E8" s="66" t="s">
        <v>17</v>
      </c>
      <c r="F8" s="62" t="s">
        <v>18</v>
      </c>
      <c r="G8" s="62" t="s">
        <v>19</v>
      </c>
      <c r="H8" s="49" t="s">
        <v>20</v>
      </c>
      <c r="I8" s="50"/>
      <c r="J8" s="50"/>
      <c r="K8" s="51"/>
      <c r="L8" s="62" t="s">
        <v>21</v>
      </c>
      <c r="M8" s="62" t="s">
        <v>22</v>
      </c>
      <c r="N8" s="62" t="s">
        <v>23</v>
      </c>
      <c r="O8" s="65" t="s">
        <v>24</v>
      </c>
      <c r="P8" s="46" t="s">
        <v>25</v>
      </c>
      <c r="Q8" s="46" t="s">
        <v>26</v>
      </c>
      <c r="R8" s="46" t="s">
        <v>27</v>
      </c>
      <c r="S8" s="64" t="s">
        <v>28</v>
      </c>
      <c r="T8" s="65" t="s">
        <v>29</v>
      </c>
      <c r="U8" s="56" t="s">
        <v>26</v>
      </c>
      <c r="V8" s="57"/>
      <c r="W8" s="57"/>
      <c r="X8" s="58"/>
      <c r="Y8" s="56" t="s">
        <v>27</v>
      </c>
      <c r="Z8" s="57"/>
      <c r="AA8" s="57"/>
      <c r="AB8" s="58"/>
      <c r="AC8" s="59" t="s">
        <v>28</v>
      </c>
      <c r="AD8" s="60"/>
      <c r="AE8" s="60"/>
      <c r="AF8" s="61"/>
      <c r="AG8" s="56" t="s">
        <v>29</v>
      </c>
      <c r="AH8" s="57"/>
      <c r="AI8" s="57"/>
      <c r="AJ8" s="58"/>
    </row>
    <row r="9" spans="1:36">
      <c r="A9" s="48"/>
      <c r="B9" s="55"/>
      <c r="C9" s="55"/>
      <c r="D9" s="67"/>
      <c r="E9" s="67"/>
      <c r="F9" s="63"/>
      <c r="G9" s="63"/>
      <c r="H9" s="7" t="s">
        <v>30</v>
      </c>
      <c r="I9" s="7" t="s">
        <v>31</v>
      </c>
      <c r="J9" s="7" t="s">
        <v>32</v>
      </c>
      <c r="K9" s="7" t="s">
        <v>33</v>
      </c>
      <c r="L9" s="63"/>
      <c r="M9" s="63"/>
      <c r="N9" s="63"/>
      <c r="O9" s="65"/>
      <c r="P9" s="48"/>
      <c r="Q9" s="48"/>
      <c r="R9" s="48"/>
      <c r="S9" s="64"/>
      <c r="T9" s="65"/>
      <c r="U9" s="8" t="s">
        <v>30</v>
      </c>
      <c r="V9" s="8" t="s">
        <v>31</v>
      </c>
      <c r="W9" s="8" t="s">
        <v>32</v>
      </c>
      <c r="X9" s="8" t="s">
        <v>33</v>
      </c>
      <c r="Y9" s="8" t="s">
        <v>30</v>
      </c>
      <c r="Z9" s="8" t="s">
        <v>31</v>
      </c>
      <c r="AA9" s="8" t="s">
        <v>32</v>
      </c>
      <c r="AB9" s="8" t="s">
        <v>33</v>
      </c>
      <c r="AC9" s="8" t="s">
        <v>30</v>
      </c>
      <c r="AD9" s="8" t="s">
        <v>31</v>
      </c>
      <c r="AE9" s="8" t="s">
        <v>32</v>
      </c>
      <c r="AF9" s="8" t="s">
        <v>33</v>
      </c>
      <c r="AG9" s="8" t="s">
        <v>30</v>
      </c>
      <c r="AH9" s="8" t="s">
        <v>31</v>
      </c>
      <c r="AI9" s="8" t="s">
        <v>32</v>
      </c>
      <c r="AJ9" s="8" t="s">
        <v>33</v>
      </c>
    </row>
    <row r="10" spans="1:36" ht="103.5" customHeight="1">
      <c r="A10" s="9" t="s">
        <v>34</v>
      </c>
      <c r="B10" s="10"/>
      <c r="C10" s="11" t="s">
        <v>35</v>
      </c>
      <c r="D10" s="39" t="s">
        <v>36</v>
      </c>
      <c r="E10" s="39" t="s">
        <v>37</v>
      </c>
      <c r="F10" s="12" t="s">
        <v>38</v>
      </c>
      <c r="G10" s="13">
        <v>1</v>
      </c>
      <c r="H10" s="38">
        <v>0.2152</v>
      </c>
      <c r="I10" s="34"/>
      <c r="J10" s="34"/>
      <c r="K10" s="34"/>
      <c r="L10" s="38">
        <v>0.2152</v>
      </c>
      <c r="M10" s="34"/>
      <c r="N10" s="34"/>
      <c r="O10" s="15">
        <f>O11</f>
        <v>2964289.66</v>
      </c>
      <c r="P10" s="15">
        <f t="shared" ref="P10:S10" si="0">P11</f>
        <v>3106095.98</v>
      </c>
      <c r="Q10" s="15">
        <f t="shared" si="0"/>
        <v>0</v>
      </c>
      <c r="R10" s="15">
        <f t="shared" si="0"/>
        <v>0</v>
      </c>
      <c r="S10" s="15">
        <f t="shared" si="0"/>
        <v>746398.70000000007</v>
      </c>
      <c r="T10" s="15"/>
      <c r="U10" s="16">
        <f>Q10/O10</f>
        <v>0</v>
      </c>
      <c r="V10" s="17"/>
      <c r="W10" s="17"/>
      <c r="X10" s="18"/>
      <c r="Y10" s="19">
        <f>R10/O10</f>
        <v>0</v>
      </c>
      <c r="Z10" s="18"/>
      <c r="AA10" s="18"/>
      <c r="AB10" s="18"/>
      <c r="AC10" s="19">
        <f>S10/O10</f>
        <v>0.2517968166444301</v>
      </c>
      <c r="AD10" s="18"/>
      <c r="AE10" s="18"/>
      <c r="AF10" s="18"/>
      <c r="AG10" s="19">
        <f>T10/O10</f>
        <v>0</v>
      </c>
      <c r="AH10" s="18"/>
      <c r="AI10" s="18"/>
      <c r="AJ10" s="20"/>
    </row>
    <row r="11" spans="1:36" ht="104.25" customHeight="1">
      <c r="A11" s="9" t="s">
        <v>39</v>
      </c>
      <c r="B11" s="14"/>
      <c r="C11" s="21" t="s">
        <v>40</v>
      </c>
      <c r="D11" s="39" t="s">
        <v>41</v>
      </c>
      <c r="E11" s="39" t="s">
        <v>42</v>
      </c>
      <c r="F11" s="12" t="s">
        <v>38</v>
      </c>
      <c r="G11" s="13">
        <v>1</v>
      </c>
      <c r="H11" s="36" t="s">
        <v>83</v>
      </c>
      <c r="I11" s="35"/>
      <c r="J11" s="35"/>
      <c r="K11" s="35"/>
      <c r="L11" s="36" t="s">
        <v>83</v>
      </c>
      <c r="M11" s="35"/>
      <c r="N11" s="35"/>
      <c r="O11" s="22">
        <f>SUM(O12:O16)</f>
        <v>2964289.66</v>
      </c>
      <c r="P11" s="22">
        <f t="shared" ref="P11:T11" si="1">SUM(P12:P16)</f>
        <v>3106095.98</v>
      </c>
      <c r="Q11" s="22">
        <f t="shared" si="1"/>
        <v>0</v>
      </c>
      <c r="R11" s="22">
        <f t="shared" si="1"/>
        <v>0</v>
      </c>
      <c r="S11" s="22">
        <f t="shared" si="1"/>
        <v>746398.70000000007</v>
      </c>
      <c r="T11" s="22">
        <f t="shared" si="1"/>
        <v>2682077.5299999998</v>
      </c>
      <c r="U11" s="16">
        <f t="shared" ref="U11:U23" si="2">Q11/O11</f>
        <v>0</v>
      </c>
      <c r="V11" s="17"/>
      <c r="W11" s="17"/>
      <c r="X11" s="18"/>
      <c r="Y11" s="19">
        <f t="shared" ref="Y11:Y23" si="3">R11/O11</f>
        <v>0</v>
      </c>
      <c r="Z11" s="18"/>
      <c r="AA11" s="18"/>
      <c r="AB11" s="18"/>
      <c r="AC11" s="19">
        <f t="shared" ref="AC11:AC23" si="4">S11/O11</f>
        <v>0.2517968166444301</v>
      </c>
      <c r="AD11" s="18"/>
      <c r="AE11" s="18"/>
      <c r="AF11" s="18"/>
      <c r="AG11" s="19">
        <f t="shared" ref="AG11:AG23" si="5">T11/O11</f>
        <v>0.9047960346763142</v>
      </c>
      <c r="AH11" s="18"/>
      <c r="AI11" s="18"/>
      <c r="AJ11" s="20"/>
    </row>
    <row r="12" spans="1:36" ht="60.75" customHeight="1">
      <c r="A12" s="42" t="s">
        <v>43</v>
      </c>
      <c r="B12" s="14" t="s">
        <v>44</v>
      </c>
      <c r="C12" s="21" t="s">
        <v>45</v>
      </c>
      <c r="D12" s="21" t="s">
        <v>46</v>
      </c>
      <c r="E12" s="21" t="s">
        <v>47</v>
      </c>
      <c r="F12" s="12" t="s">
        <v>38</v>
      </c>
      <c r="G12" s="13">
        <v>1</v>
      </c>
      <c r="H12" s="36">
        <v>0.25</v>
      </c>
      <c r="I12" s="35"/>
      <c r="J12" s="35"/>
      <c r="K12" s="35"/>
      <c r="L12" s="36">
        <v>0.25</v>
      </c>
      <c r="M12" s="35"/>
      <c r="N12" s="35"/>
      <c r="O12" s="22">
        <f>O17</f>
        <v>247321.41</v>
      </c>
      <c r="P12" s="22">
        <f t="shared" ref="P12:T12" si="6">P17</f>
        <v>247321.41</v>
      </c>
      <c r="Q12" s="22">
        <f t="shared" si="6"/>
        <v>0</v>
      </c>
      <c r="R12" s="22">
        <f t="shared" si="6"/>
        <v>0</v>
      </c>
      <c r="S12" s="22">
        <f t="shared" si="6"/>
        <v>46458.1</v>
      </c>
      <c r="T12" s="22">
        <f t="shared" si="6"/>
        <v>180548.64</v>
      </c>
      <c r="U12" s="16">
        <f t="shared" si="2"/>
        <v>0</v>
      </c>
      <c r="V12" s="17"/>
      <c r="W12" s="17"/>
      <c r="X12" s="18"/>
      <c r="Y12" s="19">
        <f t="shared" si="3"/>
        <v>0</v>
      </c>
      <c r="Z12" s="18"/>
      <c r="AA12" s="18"/>
      <c r="AB12" s="18"/>
      <c r="AC12" s="19">
        <f t="shared" si="4"/>
        <v>0.1878450393760896</v>
      </c>
      <c r="AD12" s="18"/>
      <c r="AE12" s="18"/>
      <c r="AF12" s="18"/>
      <c r="AG12" s="19">
        <f t="shared" si="5"/>
        <v>0.73001621654995419</v>
      </c>
      <c r="AH12" s="18"/>
      <c r="AI12" s="18"/>
      <c r="AJ12" s="20"/>
    </row>
    <row r="13" spans="1:36" ht="56.25" customHeight="1">
      <c r="A13" s="42"/>
      <c r="B13" s="14" t="s">
        <v>48</v>
      </c>
      <c r="C13" s="21" t="s">
        <v>49</v>
      </c>
      <c r="D13" s="23" t="s">
        <v>50</v>
      </c>
      <c r="E13" s="23" t="s">
        <v>47</v>
      </c>
      <c r="F13" s="12" t="s">
        <v>38</v>
      </c>
      <c r="G13" s="13">
        <v>1</v>
      </c>
      <c r="H13" s="36">
        <v>0.23</v>
      </c>
      <c r="I13" s="35"/>
      <c r="J13" s="35"/>
      <c r="K13" s="35"/>
      <c r="L13" s="36">
        <v>0.23</v>
      </c>
      <c r="M13" s="35"/>
      <c r="N13" s="35"/>
      <c r="O13" s="24">
        <f>O18+O19+O20</f>
        <v>294006.53999999998</v>
      </c>
      <c r="P13" s="24">
        <f t="shared" ref="P13:T13" si="7">P18+P19+P20</f>
        <v>294006.53999999998</v>
      </c>
      <c r="Q13" s="24">
        <f t="shared" si="7"/>
        <v>0</v>
      </c>
      <c r="R13" s="24">
        <f t="shared" si="7"/>
        <v>0</v>
      </c>
      <c r="S13" s="24">
        <f t="shared" si="7"/>
        <v>123446.78</v>
      </c>
      <c r="T13" s="24">
        <f t="shared" si="7"/>
        <v>391759.1</v>
      </c>
      <c r="U13" s="16">
        <f t="shared" si="2"/>
        <v>0</v>
      </c>
      <c r="V13" s="17"/>
      <c r="W13" s="17"/>
      <c r="X13" s="18"/>
      <c r="Y13" s="19">
        <f t="shared" si="3"/>
        <v>0</v>
      </c>
      <c r="Z13" s="18"/>
      <c r="AA13" s="18"/>
      <c r="AB13" s="18"/>
      <c r="AC13" s="19">
        <f t="shared" si="4"/>
        <v>0.41987766666687076</v>
      </c>
      <c r="AD13" s="18"/>
      <c r="AE13" s="18"/>
      <c r="AF13" s="18"/>
      <c r="AG13" s="19">
        <f t="shared" si="5"/>
        <v>1.3324843046008432</v>
      </c>
      <c r="AH13" s="18"/>
      <c r="AI13" s="18"/>
      <c r="AJ13" s="20"/>
    </row>
    <row r="14" spans="1:36" ht="56.25" customHeight="1">
      <c r="A14" s="42"/>
      <c r="B14" s="25" t="s">
        <v>51</v>
      </c>
      <c r="C14" s="23" t="s">
        <v>52</v>
      </c>
      <c r="D14" s="40" t="s">
        <v>53</v>
      </c>
      <c r="E14" s="41" t="s">
        <v>54</v>
      </c>
      <c r="F14" s="12" t="s">
        <v>38</v>
      </c>
      <c r="G14" s="13">
        <v>1</v>
      </c>
      <c r="H14" s="36">
        <v>0.2152</v>
      </c>
      <c r="I14" s="35"/>
      <c r="J14" s="35"/>
      <c r="K14" s="35"/>
      <c r="L14" s="36">
        <v>0.2152</v>
      </c>
      <c r="M14" s="35"/>
      <c r="N14" s="35"/>
      <c r="O14" s="24">
        <f>O21</f>
        <v>933284.84</v>
      </c>
      <c r="P14" s="24">
        <f t="shared" ref="P14:T16" si="8">P21</f>
        <v>931248.64000000001</v>
      </c>
      <c r="Q14" s="24">
        <f t="shared" si="8"/>
        <v>0</v>
      </c>
      <c r="R14" s="24">
        <f t="shared" si="8"/>
        <v>0</v>
      </c>
      <c r="S14" s="24">
        <f t="shared" si="8"/>
        <v>272919.81</v>
      </c>
      <c r="T14" s="24">
        <f t="shared" si="8"/>
        <v>786994.91</v>
      </c>
      <c r="U14" s="16"/>
      <c r="V14" s="17"/>
      <c r="W14" s="17"/>
      <c r="X14" s="18"/>
      <c r="Y14" s="19"/>
      <c r="Z14" s="18"/>
      <c r="AA14" s="18"/>
      <c r="AB14" s="18"/>
      <c r="AC14" s="19"/>
      <c r="AD14" s="18"/>
      <c r="AE14" s="18"/>
      <c r="AF14" s="18"/>
      <c r="AG14" s="19"/>
      <c r="AH14" s="18"/>
      <c r="AI14" s="18"/>
      <c r="AJ14" s="20"/>
    </row>
    <row r="15" spans="1:36" ht="56.25" customHeight="1">
      <c r="A15" s="42"/>
      <c r="B15" s="25" t="s">
        <v>55</v>
      </c>
      <c r="C15" s="23" t="s">
        <v>56</v>
      </c>
      <c r="D15" s="40" t="s">
        <v>57</v>
      </c>
      <c r="E15" s="41" t="s">
        <v>58</v>
      </c>
      <c r="F15" s="12" t="s">
        <v>38</v>
      </c>
      <c r="G15" s="13">
        <v>1</v>
      </c>
      <c r="H15" s="36">
        <v>0.23400000000000001</v>
      </c>
      <c r="I15" s="35"/>
      <c r="J15" s="35"/>
      <c r="K15" s="35"/>
      <c r="L15" s="36">
        <v>0.23400000000000001</v>
      </c>
      <c r="M15" s="35"/>
      <c r="N15" s="35"/>
      <c r="O15" s="24">
        <f>O22</f>
        <v>620455.63</v>
      </c>
      <c r="P15" s="24">
        <f t="shared" si="8"/>
        <v>608686.23</v>
      </c>
      <c r="Q15" s="24">
        <f t="shared" si="8"/>
        <v>0</v>
      </c>
      <c r="R15" s="24">
        <f t="shared" si="8"/>
        <v>0</v>
      </c>
      <c r="S15" s="24">
        <f t="shared" si="8"/>
        <v>114738.37</v>
      </c>
      <c r="T15" s="24">
        <f t="shared" si="8"/>
        <v>414773.91</v>
      </c>
      <c r="U15" s="16"/>
      <c r="V15" s="17"/>
      <c r="W15" s="17"/>
      <c r="X15" s="18"/>
      <c r="Y15" s="19"/>
      <c r="Z15" s="18"/>
      <c r="AA15" s="18"/>
      <c r="AB15" s="18"/>
      <c r="AC15" s="19"/>
      <c r="AD15" s="18"/>
      <c r="AE15" s="18"/>
      <c r="AF15" s="18"/>
      <c r="AG15" s="19"/>
      <c r="AH15" s="18"/>
      <c r="AI15" s="18"/>
      <c r="AJ15" s="20"/>
    </row>
    <row r="16" spans="1:36" ht="51">
      <c r="A16" s="42"/>
      <c r="B16" s="25" t="s">
        <v>59</v>
      </c>
      <c r="C16" s="23" t="s">
        <v>60</v>
      </c>
      <c r="D16" s="40" t="s">
        <v>61</v>
      </c>
      <c r="E16" s="41" t="s">
        <v>62</v>
      </c>
      <c r="F16" s="12" t="s">
        <v>38</v>
      </c>
      <c r="G16" s="13">
        <v>1</v>
      </c>
      <c r="H16" s="36">
        <v>0.30499999999999999</v>
      </c>
      <c r="I16" s="35"/>
      <c r="J16" s="35"/>
      <c r="K16" s="35"/>
      <c r="L16" s="36">
        <v>0.30499999999999999</v>
      </c>
      <c r="M16" s="35"/>
      <c r="N16" s="35"/>
      <c r="O16" s="24">
        <f>O23</f>
        <v>869221.24</v>
      </c>
      <c r="P16" s="24">
        <f t="shared" si="8"/>
        <v>1024833.16</v>
      </c>
      <c r="Q16" s="24">
        <f t="shared" si="8"/>
        <v>0</v>
      </c>
      <c r="R16" s="24">
        <f t="shared" si="8"/>
        <v>0</v>
      </c>
      <c r="S16" s="24">
        <f t="shared" si="8"/>
        <v>188835.64</v>
      </c>
      <c r="T16" s="24">
        <f t="shared" si="8"/>
        <v>908000.97</v>
      </c>
      <c r="U16" s="16">
        <f t="shared" si="2"/>
        <v>0</v>
      </c>
      <c r="V16" s="17"/>
      <c r="W16" s="17"/>
      <c r="X16" s="18"/>
      <c r="Y16" s="19">
        <f t="shared" si="3"/>
        <v>0</v>
      </c>
      <c r="Z16" s="18"/>
      <c r="AA16" s="18"/>
      <c r="AB16" s="18"/>
      <c r="AC16" s="19">
        <f t="shared" si="4"/>
        <v>0.21724692323441155</v>
      </c>
      <c r="AD16" s="18"/>
      <c r="AE16" s="18"/>
      <c r="AF16" s="18"/>
      <c r="AG16" s="19">
        <f t="shared" si="5"/>
        <v>1.0446143377720498</v>
      </c>
      <c r="AH16" s="18"/>
      <c r="AI16" s="18"/>
      <c r="AJ16" s="20"/>
    </row>
    <row r="17" spans="1:36" ht="67.5" customHeight="1">
      <c r="A17" s="43" t="s">
        <v>63</v>
      </c>
      <c r="B17" s="25" t="str">
        <f>[1]Sheet1!A313</f>
        <v>06P56E123A010000</v>
      </c>
      <c r="C17" s="23" t="s">
        <v>64</v>
      </c>
      <c r="D17" s="40" t="s">
        <v>65</v>
      </c>
      <c r="E17" s="41" t="s">
        <v>66</v>
      </c>
      <c r="F17" s="12" t="s">
        <v>38</v>
      </c>
      <c r="G17" s="13">
        <v>1</v>
      </c>
      <c r="H17" s="36">
        <v>0.25</v>
      </c>
      <c r="I17" s="35"/>
      <c r="J17" s="35"/>
      <c r="K17" s="35"/>
      <c r="L17" s="36">
        <v>0.25</v>
      </c>
      <c r="M17" s="35"/>
      <c r="N17" s="35"/>
      <c r="O17" s="24">
        <f>[2]Sheet1!C17</f>
        <v>247321.41</v>
      </c>
      <c r="P17" s="24">
        <f>[2]Sheet1!D17</f>
        <v>247321.41</v>
      </c>
      <c r="Q17" s="24">
        <f>[2]Sheet1!E17</f>
        <v>0</v>
      </c>
      <c r="R17" s="24">
        <f>[2]Sheet1!F17</f>
        <v>0</v>
      </c>
      <c r="S17" s="24">
        <f>[2]Sheet1!G17</f>
        <v>46458.1</v>
      </c>
      <c r="T17" s="24">
        <f>[2]Sheet1!H17</f>
        <v>180548.64</v>
      </c>
      <c r="U17" s="16">
        <f t="shared" si="2"/>
        <v>0</v>
      </c>
      <c r="V17" s="26"/>
      <c r="W17" s="26"/>
      <c r="X17" s="18"/>
      <c r="Y17" s="19">
        <f t="shared" si="3"/>
        <v>0</v>
      </c>
      <c r="Z17" s="18"/>
      <c r="AA17" s="18"/>
      <c r="AB17" s="18"/>
      <c r="AC17" s="19">
        <f t="shared" si="4"/>
        <v>0.1878450393760896</v>
      </c>
      <c r="AD17" s="18"/>
      <c r="AE17" s="18"/>
      <c r="AF17" s="18"/>
      <c r="AG17" s="19">
        <f t="shared" si="5"/>
        <v>0.73001621654995419</v>
      </c>
      <c r="AH17" s="18"/>
      <c r="AI17" s="18"/>
      <c r="AJ17" s="20"/>
    </row>
    <row r="18" spans="1:36" ht="60" customHeight="1">
      <c r="A18" s="43"/>
      <c r="B18" s="25" t="str">
        <f>[1]Sheet1!A314</f>
        <v>06P56E144A010000</v>
      </c>
      <c r="C18" s="23" t="s">
        <v>67</v>
      </c>
      <c r="D18" s="40" t="s">
        <v>50</v>
      </c>
      <c r="E18" s="40" t="s">
        <v>47</v>
      </c>
      <c r="F18" s="12" t="s">
        <v>38</v>
      </c>
      <c r="G18" s="13">
        <v>1</v>
      </c>
      <c r="H18" s="36">
        <v>0.23</v>
      </c>
      <c r="I18" s="35"/>
      <c r="J18" s="35"/>
      <c r="K18" s="35"/>
      <c r="L18" s="36">
        <v>0.23</v>
      </c>
      <c r="M18" s="35"/>
      <c r="N18" s="35"/>
      <c r="O18" s="24">
        <f>[2]Sheet1!C18</f>
        <v>108173.07</v>
      </c>
      <c r="P18" s="24">
        <f>[2]Sheet1!D18</f>
        <v>108173.07</v>
      </c>
      <c r="Q18" s="24">
        <f>[2]Sheet1!E18</f>
        <v>0</v>
      </c>
      <c r="R18" s="24">
        <f>[2]Sheet1!F18</f>
        <v>0</v>
      </c>
      <c r="S18" s="24">
        <f>[2]Sheet1!G18</f>
        <v>73764.2</v>
      </c>
      <c r="T18" s="24">
        <f>[2]Sheet1!H18</f>
        <v>212983.6</v>
      </c>
      <c r="U18" s="16">
        <f t="shared" si="2"/>
        <v>0</v>
      </c>
      <c r="V18" s="26"/>
      <c r="W18" s="26"/>
      <c r="X18" s="18"/>
      <c r="Y18" s="19">
        <f t="shared" si="3"/>
        <v>0</v>
      </c>
      <c r="Z18" s="18"/>
      <c r="AA18" s="18"/>
      <c r="AB18" s="18"/>
      <c r="AC18" s="19">
        <f t="shared" si="4"/>
        <v>0.68190909253107079</v>
      </c>
      <c r="AD18" s="18"/>
      <c r="AE18" s="18"/>
      <c r="AF18" s="18"/>
      <c r="AG18" s="19">
        <f t="shared" si="5"/>
        <v>1.9689151837883494</v>
      </c>
      <c r="AH18" s="18"/>
      <c r="AI18" s="18"/>
      <c r="AJ18" s="20"/>
    </row>
    <row r="19" spans="1:36" ht="60" customHeight="1">
      <c r="A19" s="43"/>
      <c r="B19" s="25" t="str">
        <f>[1]Sheet1!A315</f>
        <v>06P56E144A020000</v>
      </c>
      <c r="C19" s="21" t="s">
        <v>68</v>
      </c>
      <c r="D19" s="40" t="s">
        <v>69</v>
      </c>
      <c r="E19" s="40" t="s">
        <v>70</v>
      </c>
      <c r="F19" s="12" t="s">
        <v>38</v>
      </c>
      <c r="G19" s="13">
        <v>1</v>
      </c>
      <c r="H19" s="36">
        <v>4.2500000000000003E-2</v>
      </c>
      <c r="I19" s="35"/>
      <c r="J19" s="35"/>
      <c r="K19" s="35"/>
      <c r="L19" s="36">
        <v>4.2500000000000003E-2</v>
      </c>
      <c r="M19" s="35"/>
      <c r="N19" s="35"/>
      <c r="O19" s="24">
        <f>[2]Sheet1!C19</f>
        <v>114265.24</v>
      </c>
      <c r="P19" s="24">
        <f>[2]Sheet1!D19</f>
        <v>114265.24</v>
      </c>
      <c r="Q19" s="24">
        <f>[2]Sheet1!E19</f>
        <v>0</v>
      </c>
      <c r="R19" s="24">
        <f>[2]Sheet1!F19</f>
        <v>0</v>
      </c>
      <c r="S19" s="24">
        <f>[2]Sheet1!G19</f>
        <v>19034.98</v>
      </c>
      <c r="T19" s="24">
        <f>[2]Sheet1!H19</f>
        <v>73764.12</v>
      </c>
      <c r="U19" s="16">
        <f t="shared" si="2"/>
        <v>0</v>
      </c>
      <c r="V19" s="26"/>
      <c r="W19" s="26"/>
      <c r="X19" s="18"/>
      <c r="Y19" s="19">
        <f t="shared" si="3"/>
        <v>0</v>
      </c>
      <c r="Z19" s="18"/>
      <c r="AA19" s="18"/>
      <c r="AB19" s="18"/>
      <c r="AC19" s="19">
        <f t="shared" si="4"/>
        <v>0.16658591886736507</v>
      </c>
      <c r="AD19" s="18"/>
      <c r="AE19" s="18"/>
      <c r="AF19" s="18"/>
      <c r="AG19" s="19">
        <f t="shared" si="5"/>
        <v>0.64555170058716016</v>
      </c>
      <c r="AH19" s="18"/>
      <c r="AI19" s="18"/>
      <c r="AJ19" s="20"/>
    </row>
    <row r="20" spans="1:36" ht="57" customHeight="1">
      <c r="A20" s="43"/>
      <c r="B20" s="25" t="str">
        <f>[1]Sheet1!A316</f>
        <v>06P56E144A030000</v>
      </c>
      <c r="C20" s="23" t="s">
        <v>71</v>
      </c>
      <c r="D20" s="41" t="s">
        <v>72</v>
      </c>
      <c r="E20" s="40" t="s">
        <v>73</v>
      </c>
      <c r="F20" s="12" t="s">
        <v>38</v>
      </c>
      <c r="G20" s="13">
        <v>1</v>
      </c>
      <c r="H20" s="36">
        <v>0.25</v>
      </c>
      <c r="I20" s="35"/>
      <c r="J20" s="35"/>
      <c r="K20" s="35"/>
      <c r="L20" s="36">
        <v>0.25</v>
      </c>
      <c r="M20" s="35"/>
      <c r="N20" s="35"/>
      <c r="O20" s="24">
        <f>[2]Sheet1!C20</f>
        <v>71568.23</v>
      </c>
      <c r="P20" s="24">
        <f>[2]Sheet1!D20</f>
        <v>71568.23</v>
      </c>
      <c r="Q20" s="24">
        <f>[2]Sheet1!E20</f>
        <v>0</v>
      </c>
      <c r="R20" s="24">
        <f>[2]Sheet1!F20</f>
        <v>0</v>
      </c>
      <c r="S20" s="24">
        <f>[2]Sheet1!G20</f>
        <v>30647.599999999999</v>
      </c>
      <c r="T20" s="24">
        <f>[2]Sheet1!H20</f>
        <v>105011.38</v>
      </c>
      <c r="U20" s="16">
        <f t="shared" si="2"/>
        <v>0</v>
      </c>
      <c r="V20" s="26"/>
      <c r="W20" s="26"/>
      <c r="X20" s="18"/>
      <c r="Y20" s="19">
        <f t="shared" si="3"/>
        <v>0</v>
      </c>
      <c r="Z20" s="18"/>
      <c r="AA20" s="18"/>
      <c r="AB20" s="18"/>
      <c r="AC20" s="19">
        <f t="shared" si="4"/>
        <v>0.42822911786416962</v>
      </c>
      <c r="AD20" s="18"/>
      <c r="AE20" s="18"/>
      <c r="AF20" s="18"/>
      <c r="AG20" s="19">
        <f t="shared" si="5"/>
        <v>1.4672904443773447</v>
      </c>
      <c r="AH20" s="18"/>
      <c r="AI20" s="18"/>
      <c r="AJ20" s="20"/>
    </row>
    <row r="21" spans="1:36" ht="38.25">
      <c r="A21" s="43"/>
      <c r="B21" s="25" t="str">
        <f>[1]Sheet1!A317</f>
        <v>06P56E145A010000</v>
      </c>
      <c r="C21" s="23" t="s">
        <v>74</v>
      </c>
      <c r="D21" s="40" t="s">
        <v>75</v>
      </c>
      <c r="E21" s="41" t="s">
        <v>76</v>
      </c>
      <c r="F21" s="12" t="s">
        <v>38</v>
      </c>
      <c r="G21" s="13">
        <v>1</v>
      </c>
      <c r="H21" s="36">
        <v>0.32500000000000001</v>
      </c>
      <c r="I21" s="35"/>
      <c r="J21" s="35"/>
      <c r="K21" s="35"/>
      <c r="L21" s="36">
        <v>0.32500000000000001</v>
      </c>
      <c r="M21" s="35"/>
      <c r="N21" s="35"/>
      <c r="O21" s="24">
        <f>[2]Sheet1!C21</f>
        <v>933284.84</v>
      </c>
      <c r="P21" s="24">
        <f>[2]Sheet1!D21</f>
        <v>931248.64000000001</v>
      </c>
      <c r="Q21" s="24">
        <f>[2]Sheet1!E21</f>
        <v>0</v>
      </c>
      <c r="R21" s="24">
        <f>[2]Sheet1!F21</f>
        <v>0</v>
      </c>
      <c r="S21" s="24">
        <f>[2]Sheet1!G21</f>
        <v>272919.81</v>
      </c>
      <c r="T21" s="24">
        <f>[2]Sheet1!H21</f>
        <v>786994.91</v>
      </c>
      <c r="U21" s="16">
        <f t="shared" si="2"/>
        <v>0</v>
      </c>
      <c r="V21" s="26"/>
      <c r="W21" s="26"/>
      <c r="X21" s="18"/>
      <c r="Y21" s="19">
        <f t="shared" si="3"/>
        <v>0</v>
      </c>
      <c r="Z21" s="18"/>
      <c r="AA21" s="18"/>
      <c r="AB21" s="18"/>
      <c r="AC21" s="19">
        <f t="shared" si="4"/>
        <v>0.29242927593252238</v>
      </c>
      <c r="AD21" s="18"/>
      <c r="AE21" s="18"/>
      <c r="AF21" s="18"/>
      <c r="AG21" s="19">
        <f t="shared" si="5"/>
        <v>0.84325264514100551</v>
      </c>
      <c r="AH21" s="18"/>
      <c r="AI21" s="18"/>
      <c r="AJ21" s="20"/>
    </row>
    <row r="22" spans="1:36" ht="58.5" customHeight="1">
      <c r="A22" s="43"/>
      <c r="B22" s="25" t="str">
        <f>[1]Sheet1!A318</f>
        <v>06P56E146A010000</v>
      </c>
      <c r="C22" s="21" t="s">
        <v>77</v>
      </c>
      <c r="D22" s="40" t="s">
        <v>78</v>
      </c>
      <c r="E22" s="40" t="s">
        <v>79</v>
      </c>
      <c r="F22" s="12" t="s">
        <v>38</v>
      </c>
      <c r="G22" s="13">
        <v>1</v>
      </c>
      <c r="H22" s="36">
        <v>0.23400000000000001</v>
      </c>
      <c r="I22" s="35"/>
      <c r="J22" s="35"/>
      <c r="K22" s="35"/>
      <c r="L22" s="36">
        <v>0.23400000000000001</v>
      </c>
      <c r="M22" s="35"/>
      <c r="N22" s="35"/>
      <c r="O22" s="24">
        <f>[2]Sheet1!C22</f>
        <v>620455.63</v>
      </c>
      <c r="P22" s="24">
        <f>[2]Sheet1!D22</f>
        <v>608686.23</v>
      </c>
      <c r="Q22" s="24">
        <f>[2]Sheet1!E22</f>
        <v>0</v>
      </c>
      <c r="R22" s="24">
        <f>[2]Sheet1!F22</f>
        <v>0</v>
      </c>
      <c r="S22" s="24">
        <f>[2]Sheet1!G22</f>
        <v>114738.37</v>
      </c>
      <c r="T22" s="24">
        <f>[2]Sheet1!H22</f>
        <v>414773.91</v>
      </c>
      <c r="U22" s="16">
        <f t="shared" si="2"/>
        <v>0</v>
      </c>
      <c r="V22" s="26"/>
      <c r="W22" s="26"/>
      <c r="X22" s="18"/>
      <c r="Y22" s="19">
        <f t="shared" si="3"/>
        <v>0</v>
      </c>
      <c r="Z22" s="18"/>
      <c r="AA22" s="18"/>
      <c r="AB22" s="18"/>
      <c r="AC22" s="19">
        <f t="shared" si="4"/>
        <v>0.18492598737479421</v>
      </c>
      <c r="AD22" s="18"/>
      <c r="AE22" s="18"/>
      <c r="AF22" s="18"/>
      <c r="AG22" s="19">
        <f t="shared" si="5"/>
        <v>0.66849890619898145</v>
      </c>
      <c r="AH22" s="18"/>
      <c r="AI22" s="18"/>
      <c r="AJ22" s="20"/>
    </row>
    <row r="23" spans="1:36" ht="66" customHeight="1">
      <c r="A23" s="43"/>
      <c r="B23" s="25" t="str">
        <f>[1]Sheet1!A319</f>
        <v>06P56E147A010000</v>
      </c>
      <c r="C23" s="23" t="s">
        <v>80</v>
      </c>
      <c r="D23" s="40" t="s">
        <v>81</v>
      </c>
      <c r="E23" s="40" t="s">
        <v>62</v>
      </c>
      <c r="F23" s="12" t="s">
        <v>38</v>
      </c>
      <c r="G23" s="13">
        <v>1</v>
      </c>
      <c r="H23" s="36">
        <v>0.30499999999999999</v>
      </c>
      <c r="I23" s="35"/>
      <c r="J23" s="35"/>
      <c r="K23" s="35"/>
      <c r="L23" s="36">
        <v>0.30499999999999999</v>
      </c>
      <c r="M23" s="35"/>
      <c r="N23" s="35"/>
      <c r="O23" s="24">
        <f>[2]Sheet1!C23</f>
        <v>869221.24</v>
      </c>
      <c r="P23" s="24">
        <f>[2]Sheet1!D23</f>
        <v>1024833.16</v>
      </c>
      <c r="Q23" s="24">
        <f>[2]Sheet1!E23</f>
        <v>0</v>
      </c>
      <c r="R23" s="24">
        <f>[2]Sheet1!F23</f>
        <v>0</v>
      </c>
      <c r="S23" s="24">
        <f>[2]Sheet1!G23</f>
        <v>188835.64</v>
      </c>
      <c r="T23" s="24">
        <f>[2]Sheet1!H23</f>
        <v>908000.97</v>
      </c>
      <c r="U23" s="16">
        <f t="shared" si="2"/>
        <v>0</v>
      </c>
      <c r="V23" s="27"/>
      <c r="W23" s="27"/>
      <c r="X23" s="18"/>
      <c r="Y23" s="19">
        <f t="shared" si="3"/>
        <v>0</v>
      </c>
      <c r="Z23" s="18"/>
      <c r="AA23" s="18"/>
      <c r="AB23" s="18"/>
      <c r="AC23" s="19">
        <f t="shared" si="4"/>
        <v>0.21724692323441155</v>
      </c>
      <c r="AD23" s="18"/>
      <c r="AE23" s="18"/>
      <c r="AF23" s="18"/>
      <c r="AG23" s="19">
        <f t="shared" si="5"/>
        <v>1.0446143377720498</v>
      </c>
      <c r="AH23" s="18"/>
      <c r="AI23" s="18"/>
      <c r="AJ23" s="20"/>
    </row>
    <row r="24" spans="1:36">
      <c r="A24" s="28"/>
      <c r="B24" s="28"/>
      <c r="C24" s="28"/>
      <c r="D24" s="28"/>
      <c r="E24" s="28"/>
      <c r="F24" s="29"/>
      <c r="G24" s="28"/>
      <c r="H24" s="28"/>
      <c r="I24" s="28"/>
      <c r="J24" s="28"/>
      <c r="K24" s="28"/>
      <c r="L24" s="28"/>
      <c r="M24" s="28"/>
      <c r="N24" s="28"/>
      <c r="O24" s="37"/>
      <c r="P24" s="30"/>
      <c r="Q24" s="30"/>
      <c r="R24" s="30"/>
      <c r="S24" s="30"/>
      <c r="T24" s="30"/>
      <c r="U24" s="30"/>
      <c r="V24" s="30"/>
      <c r="W24" s="30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</row>
    <row r="25" spans="1:36">
      <c r="A25" s="28"/>
      <c r="F25"/>
      <c r="K25" s="28"/>
      <c r="L25" s="28"/>
      <c r="M25" s="28"/>
      <c r="N25" s="28"/>
      <c r="O25" s="30"/>
      <c r="P25" s="30"/>
      <c r="Q25" s="30"/>
      <c r="R25" s="30"/>
      <c r="S25" s="31"/>
      <c r="T25" s="30"/>
      <c r="U25" s="30"/>
      <c r="V25" s="30"/>
      <c r="W25" s="30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pans="1:36">
      <c r="A26" s="28"/>
      <c r="B26" s="28"/>
      <c r="C26" s="28"/>
      <c r="D26" s="28"/>
      <c r="E26" s="28"/>
      <c r="F26" s="29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</row>
    <row r="27" spans="1:36">
      <c r="A27" s="28"/>
      <c r="B27" s="28"/>
      <c r="C27" s="28"/>
      <c r="D27" s="28"/>
      <c r="E27" s="28"/>
      <c r="F27" s="29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36">
      <c r="A28" s="28"/>
      <c r="B28" s="28"/>
      <c r="C28" s="28"/>
      <c r="D28" s="28"/>
      <c r="E28" s="28"/>
      <c r="F28" s="29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36">
      <c r="A29" s="28"/>
      <c r="B29" s="28"/>
      <c r="C29" s="28"/>
      <c r="D29" s="28"/>
      <c r="E29" s="28"/>
      <c r="F29" s="29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</row>
    <row r="30" spans="1:36">
      <c r="A30" s="28"/>
      <c r="B30" s="28"/>
      <c r="C30" s="28"/>
      <c r="D30" s="28"/>
      <c r="E30" s="28"/>
      <c r="F30" s="29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</row>
    <row r="31" spans="1:36">
      <c r="A31" s="28"/>
      <c r="B31" s="28"/>
      <c r="C31" s="28"/>
      <c r="D31" s="28"/>
      <c r="E31" s="28"/>
      <c r="F31" s="29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36">
      <c r="A32" s="28"/>
      <c r="B32" s="28"/>
      <c r="C32" s="28"/>
      <c r="D32" s="28"/>
      <c r="E32" s="28"/>
      <c r="F32" s="29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>
      <c r="A33" s="28"/>
      <c r="B33" s="28"/>
      <c r="C33" s="28"/>
      <c r="D33" s="28"/>
      <c r="E33" s="28"/>
      <c r="F33" s="29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9" spans="1:23" ht="18.75">
      <c r="A39" s="32" t="s">
        <v>82</v>
      </c>
    </row>
  </sheetData>
  <mergeCells count="30">
    <mergeCell ref="S8:S9"/>
    <mergeCell ref="T8:T9"/>
    <mergeCell ref="U8:X8"/>
    <mergeCell ref="D8:D9"/>
    <mergeCell ref="E8:E9"/>
    <mergeCell ref="F8:F9"/>
    <mergeCell ref="G8:G9"/>
    <mergeCell ref="H8:K8"/>
    <mergeCell ref="L8:L9"/>
    <mergeCell ref="P8:P9"/>
    <mergeCell ref="Q8:Q9"/>
    <mergeCell ref="R8:R9"/>
    <mergeCell ref="N8:N9"/>
    <mergeCell ref="O8:O9"/>
    <mergeCell ref="A12:A16"/>
    <mergeCell ref="A17:A23"/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Y8:AB8"/>
    <mergeCell ref="AC8:AF8"/>
    <mergeCell ref="AG8:AJ8"/>
    <mergeCell ref="M8:M9"/>
  </mergeCells>
  <pageMargins left="0.70866141732283472" right="0.36" top="0.74803149606299213" bottom="0.74803149606299213" header="0.32" footer="0.31496062992125984"/>
  <pageSetup paperSize="5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 03 AFF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2014-06-16T17:33:28Z</cp:lastPrinted>
  <dcterms:created xsi:type="dcterms:W3CDTF">2014-05-08T00:34:46Z</dcterms:created>
  <dcterms:modified xsi:type="dcterms:W3CDTF">2014-06-16T17:33:29Z</dcterms:modified>
</cp:coreProperties>
</file>