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09 AFF" sheetId="1" r:id="rId1"/>
  </sheets>
  <externalReferences>
    <externalReference r:id="rId2"/>
    <externalReference r:id="rId3"/>
  </externalReferences>
  <definedNames>
    <definedName name="_xlnm.Print_Titles" localSheetId="0">'09 AFF'!$1:$9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4" i="1"/>
  <c r="Q24"/>
  <c r="R24"/>
  <c r="S24"/>
  <c r="T24"/>
  <c r="P25"/>
  <c r="Q25"/>
  <c r="R25"/>
  <c r="S25"/>
  <c r="T25"/>
  <c r="P26"/>
  <c r="Q26"/>
  <c r="R26"/>
  <c r="S26"/>
  <c r="T26"/>
  <c r="P27"/>
  <c r="Q27"/>
  <c r="R27"/>
  <c r="S27"/>
  <c r="T27"/>
  <c r="P28"/>
  <c r="Q28"/>
  <c r="R28"/>
  <c r="S28"/>
  <c r="T28"/>
  <c r="P29"/>
  <c r="Q29"/>
  <c r="R29"/>
  <c r="S29"/>
  <c r="T29"/>
  <c r="P31"/>
  <c r="Q31"/>
  <c r="R31"/>
  <c r="S31"/>
  <c r="T31"/>
  <c r="P32"/>
  <c r="Q32"/>
  <c r="R32"/>
  <c r="S32"/>
  <c r="T32"/>
  <c r="P33"/>
  <c r="Q33"/>
  <c r="R33"/>
  <c r="S33"/>
  <c r="T33"/>
  <c r="P34"/>
  <c r="Q34"/>
  <c r="R34"/>
  <c r="S34"/>
  <c r="T34"/>
  <c r="P35"/>
  <c r="Q35"/>
  <c r="R35"/>
  <c r="S35"/>
  <c r="T35"/>
  <c r="O33"/>
  <c r="O34"/>
  <c r="O35"/>
  <c r="O32"/>
  <c r="O31"/>
  <c r="O29"/>
  <c r="O28"/>
  <c r="O27"/>
  <c r="O26"/>
  <c r="O25"/>
  <c r="O24"/>
  <c r="AG38" l="1"/>
  <c r="AC38"/>
  <c r="Y38"/>
  <c r="U38"/>
  <c r="AG37"/>
  <c r="AC37"/>
  <c r="Y37"/>
  <c r="U37"/>
  <c r="AG36"/>
  <c r="AC36"/>
  <c r="Y36"/>
  <c r="U36"/>
  <c r="T23"/>
  <c r="P23"/>
  <c r="O23"/>
  <c r="B35"/>
  <c r="T22"/>
  <c r="R22"/>
  <c r="P22"/>
  <c r="O22"/>
  <c r="B34"/>
  <c r="T21"/>
  <c r="S21"/>
  <c r="R21"/>
  <c r="Q21"/>
  <c r="P21"/>
  <c r="O21"/>
  <c r="B33"/>
  <c r="Y32"/>
  <c r="B32"/>
  <c r="T19"/>
  <c r="U31"/>
  <c r="P19"/>
  <c r="O19"/>
  <c r="B31"/>
  <c r="R17"/>
  <c r="Q17"/>
  <c r="P17"/>
  <c r="O17"/>
  <c r="B29"/>
  <c r="T16"/>
  <c r="R16"/>
  <c r="P16"/>
  <c r="O16"/>
  <c r="B28"/>
  <c r="T15"/>
  <c r="Y27"/>
  <c r="P15"/>
  <c r="O15"/>
  <c r="B27"/>
  <c r="T14"/>
  <c r="S14"/>
  <c r="U26"/>
  <c r="P14"/>
  <c r="B26"/>
  <c r="T13"/>
  <c r="P13"/>
  <c r="O13"/>
  <c r="B25"/>
  <c r="T12"/>
  <c r="R12"/>
  <c r="Q12"/>
  <c r="P12"/>
  <c r="O12"/>
  <c r="B24"/>
  <c r="S23"/>
  <c r="Q22"/>
  <c r="T20"/>
  <c r="S20"/>
  <c r="R20"/>
  <c r="Q20"/>
  <c r="P20"/>
  <c r="O20"/>
  <c r="S19"/>
  <c r="Q16"/>
  <c r="S15"/>
  <c r="O14"/>
  <c r="R13"/>
  <c r="Q13"/>
  <c r="O11" l="1"/>
  <c r="O10" s="1"/>
  <c r="AG10" s="1"/>
  <c r="U27"/>
  <c r="U32"/>
  <c r="AC24"/>
  <c r="AC28"/>
  <c r="U35"/>
  <c r="Y26"/>
  <c r="Y31"/>
  <c r="S16"/>
  <c r="Q19"/>
  <c r="AG14"/>
  <c r="U12"/>
  <c r="AG29"/>
  <c r="AG34"/>
  <c r="S12"/>
  <c r="Q14"/>
  <c r="U14" s="1"/>
  <c r="Q23"/>
  <c r="P11"/>
  <c r="P10" s="1"/>
  <c r="U25"/>
  <c r="AC27"/>
  <c r="U29"/>
  <c r="AC32"/>
  <c r="U34"/>
  <c r="Y35"/>
  <c r="AG13"/>
  <c r="AC25"/>
  <c r="AC29"/>
  <c r="AC34"/>
  <c r="U13"/>
  <c r="S17"/>
  <c r="AG25"/>
  <c r="AC33"/>
  <c r="Y13"/>
  <c r="Q15"/>
  <c r="T17"/>
  <c r="T11" s="1"/>
  <c r="S13"/>
  <c r="AC13" s="1"/>
  <c r="AC14"/>
  <c r="R15"/>
  <c r="S22"/>
  <c r="U24"/>
  <c r="Y25"/>
  <c r="AC26"/>
  <c r="AG27"/>
  <c r="U28"/>
  <c r="Y29"/>
  <c r="AC31"/>
  <c r="AG32"/>
  <c r="U33"/>
  <c r="Y34"/>
  <c r="AC35"/>
  <c r="AG12"/>
  <c r="Y12"/>
  <c r="Y24"/>
  <c r="AG26"/>
  <c r="Y28"/>
  <c r="AG31"/>
  <c r="Y33"/>
  <c r="AG35"/>
  <c r="R14"/>
  <c r="Y14" s="1"/>
  <c r="R19"/>
  <c r="R23"/>
  <c r="AG24"/>
  <c r="AG28"/>
  <c r="AG33"/>
  <c r="AG11" l="1"/>
  <c r="Q11"/>
  <c r="Q10" s="1"/>
  <c r="U10" s="1"/>
  <c r="AC12"/>
  <c r="S11"/>
  <c r="R11"/>
  <c r="Y11" s="1"/>
  <c r="U11" l="1"/>
  <c r="R10"/>
  <c r="Y10" s="1"/>
  <c r="S10"/>
  <c r="AC10" s="1"/>
  <c r="AC11"/>
</calcChain>
</file>

<file path=xl/sharedStrings.xml><?xml version="1.0" encoding="utf-8"?>
<sst xmlns="http://schemas.openxmlformats.org/spreadsheetml/2006/main" count="183" uniqueCount="135">
  <si>
    <t xml:space="preserve">Clave:
Emisión:
Versión:
Página: 1 de 1
</t>
  </si>
  <si>
    <t xml:space="preserve">Clasificación Programática: </t>
  </si>
  <si>
    <t>P - Planeación, seguimiento y evaluación de políticas públicas</t>
  </si>
  <si>
    <t>Denominación del Pp:</t>
  </si>
  <si>
    <t>54 - SISTEMA ESTATAL DE PLANEACIÓN DEMOCRÁTICA</t>
  </si>
  <si>
    <t>Eje de la Política Pública (PED):</t>
  </si>
  <si>
    <t>SISTEMA DE PLANEACION ESTATAL</t>
  </si>
  <si>
    <t>Unidad Presupuestal:</t>
  </si>
  <si>
    <t>SECRETARIA DE PLANEACION</t>
  </si>
  <si>
    <t>Nivel</t>
  </si>
  <si>
    <t>Objetivo</t>
  </si>
  <si>
    <t>Avance Físico</t>
  </si>
  <si>
    <t>Avance Financiero</t>
  </si>
  <si>
    <t>Porcentaje de Avance en el Período respecto al Presupuesto Anual (Aprobado)</t>
  </si>
  <si>
    <t>Clave</t>
  </si>
  <si>
    <t>Descripción</t>
  </si>
  <si>
    <t xml:space="preserve">Indicador </t>
  </si>
  <si>
    <t>Método de Cálculo</t>
  </si>
  <si>
    <t>Unidad de Medida</t>
  </si>
  <si>
    <t>Meta Programada 2014</t>
  </si>
  <si>
    <t>Meta Alcanzada Trimestre</t>
  </si>
  <si>
    <t>Meta Acumulada 2014</t>
  </si>
  <si>
    <t>Meta Alcanzada Año 2014</t>
  </si>
  <si>
    <t>Semaforización</t>
  </si>
  <si>
    <t>Aprobado</t>
  </si>
  <si>
    <t>Modificado</t>
  </si>
  <si>
    <t>Comprometido</t>
  </si>
  <si>
    <t>Devengado</t>
  </si>
  <si>
    <t>Ejercido</t>
  </si>
  <si>
    <t>Pagado</t>
  </si>
  <si>
    <t>I</t>
  </si>
  <si>
    <t>II</t>
  </si>
  <si>
    <t>III</t>
  </si>
  <si>
    <t>IV</t>
  </si>
  <si>
    <t>Fin</t>
  </si>
  <si>
    <t>Contribuir a la mejora de la calidad de vida de los colimenses mediante el desarrollo de una economía basada en la innovación sustentable y eficiente, coordinando la  participación y evaluación social, así como la corresponsabilidad de los órdenes de gobierno en el
proceso de planeación.</t>
  </si>
  <si>
    <t>Índice de Desarrollo Humano</t>
  </si>
  <si>
    <t>Propósito</t>
  </si>
  <si>
    <t>El Gobierno del Estado de Colima diseña, instrumenta y coordina la Planeación, Programación, Presupuestación y Evaluación, mediante procesos innovadores que promueven el desarrollo integral, estatal y regional a través de la participación ciudadana y los tres órdenes de gobierno.</t>
  </si>
  <si>
    <t>Número Subcomités del
COPLADECOL en operación</t>
  </si>
  <si>
    <t>(Número de subcomites operando/número de subcomités instalados)*100</t>
  </si>
  <si>
    <t>porcentaje</t>
  </si>
  <si>
    <t>Componente</t>
  </si>
  <si>
    <t>E149</t>
  </si>
  <si>
    <t>Conducción del Sistema Estatal de Planeación</t>
  </si>
  <si>
    <t>Número de sesiones de planeación operativa</t>
  </si>
  <si>
    <t>(sesiones realizadas/sesiones
programadas)*100</t>
  </si>
  <si>
    <t>E150</t>
  </si>
  <si>
    <t>Seguimiento anual del Plan Estatal de Desarrollo elaborado.</t>
  </si>
  <si>
    <t>Evaluación anual del Plan estatal de Desarrollo</t>
  </si>
  <si>
    <t>(Documentos elaborados/documentos programados)*100</t>
  </si>
  <si>
    <t>E151</t>
  </si>
  <si>
    <t>Informe de Gobierno elaborado</t>
  </si>
  <si>
    <t>Número de Informes de Gobierno Estatal</t>
  </si>
  <si>
    <t>(Documentos elaborados / documentos programados)*100</t>
  </si>
  <si>
    <t>G130</t>
  </si>
  <si>
    <t>Participación social para la planeación capitalizada</t>
  </si>
  <si>
    <t>Eventos capitalizados</t>
  </si>
  <si>
    <t>Obras y acciones apitalizadas/obras o acciones estratégicas que requieren capitalizarse</t>
  </si>
  <si>
    <t>G152</t>
  </si>
  <si>
    <t>Actualización del Compendio de Indicadores integrado</t>
  </si>
  <si>
    <t>Número de actualizaciones del compendio de indicadores</t>
  </si>
  <si>
    <t>(Número de actualizaciones realizadas del compendio de indicadores /número de actualizaciones programadas del compendio de indicadores )*100</t>
  </si>
  <si>
    <t>G153</t>
  </si>
  <si>
    <t>Control Físico y financiero de obras y acciones del ramo 20 realizado</t>
  </si>
  <si>
    <t>Obras supervisadas</t>
  </si>
  <si>
    <t>número total de obras supervisadas al año</t>
  </si>
  <si>
    <t>número</t>
  </si>
  <si>
    <t>Obras y acciones controladas
financieramente</t>
  </si>
  <si>
    <t>obras controladas financieramente</t>
  </si>
  <si>
    <t>G154</t>
  </si>
  <si>
    <t>Programa Operativo Anual integrado</t>
  </si>
  <si>
    <t>Programas Operativos
integrados</t>
  </si>
  <si>
    <t>G155</t>
  </si>
  <si>
    <t>Apoyo a las actividades de la Secretaría de Planeación realizadas</t>
  </si>
  <si>
    <t>Gasto administrativo ejercido</t>
  </si>
  <si>
    <t>(Presupuesto ejercido/presupuesto
autorizado)*100</t>
  </si>
  <si>
    <t>G156</t>
  </si>
  <si>
    <t>Asesoramiento, coordinación y difusión en materia de Planeación para la atención de proyectos estratégicos realizado</t>
  </si>
  <si>
    <t>proyectos asesorados</t>
  </si>
  <si>
    <t>Número de proyectos estratégicos asistidos/número de proyectos programados</t>
  </si>
  <si>
    <t>G157</t>
  </si>
  <si>
    <t>Gestion de proyectos de Inversión</t>
  </si>
  <si>
    <t>Número de proyectos en cartera</t>
  </si>
  <si>
    <t>Número de proyectos registrados/número de proyectos propuestos</t>
  </si>
  <si>
    <t>G158</t>
  </si>
  <si>
    <t>Consejo de Participación Social para la Planeación Operado de manera eficiente</t>
  </si>
  <si>
    <t>Porcentaje de informes del Consejo de Participación Social para la Planeación</t>
  </si>
  <si>
    <t>Sesiones realizadas/sesiones programadas</t>
  </si>
  <si>
    <t>Actividades</t>
  </si>
  <si>
    <t>Actividades de apoyo para las sesiones de planeación</t>
  </si>
  <si>
    <t>Reuniones de revisión de avances de planeación operativa</t>
  </si>
  <si>
    <t>(Reuniones de revisión realizadas/ reuniones de revisión programadas)*100</t>
  </si>
  <si>
    <t>Actividades de apoyo a la Evaluación del PED</t>
  </si>
  <si>
    <t>Porcentaje de avance promedio del PED</t>
  </si>
  <si>
    <t>avance acumulado sexenal de las meta del PED / total de metas del PED</t>
  </si>
  <si>
    <t>Actividades de apoyo al Informe de Gobierno</t>
  </si>
  <si>
    <t>Porcentaje de información procesada para el para el Informe de Gobierno</t>
  </si>
  <si>
    <t>(Dependencias con información Procesada/dependencias con información recibida)*100</t>
  </si>
  <si>
    <t>Apoyo a las actividades de Participación social para la planeación</t>
  </si>
  <si>
    <t>Porcentaje de fichas técnicas de capitalización</t>
  </si>
  <si>
    <t>(Obras que cuentan con ficha técnica/obras que requieren capitalizarse)*100</t>
  </si>
  <si>
    <t>Actividades de apoyo para la integración del Compendio de Indicadores</t>
  </si>
  <si>
    <t>Porcentaje de indicadores actualizados al año</t>
  </si>
  <si>
    <t>(número de indicadores actualizados conforme a su naturaleza y vigencia/número de indicadores que deben actualizarse conforme a su naturaleza)*100</t>
  </si>
  <si>
    <t>Actividades de apoyo para el Control Físico y financiero de obras y acciones del ramo 20</t>
  </si>
  <si>
    <t>Supervisiones por obra al año</t>
  </si>
  <si>
    <t>(número supervisiones realizadas/número de supervisiones programadas)</t>
  </si>
  <si>
    <t>G153A02</t>
  </si>
  <si>
    <t>Recurso liberado</t>
  </si>
  <si>
    <t>(recurso liberado para la ejecución de obras y acciones / recurso autorizado para obras y acciones) *100</t>
  </si>
  <si>
    <t xml:space="preserve">Actividades de apoyo para la integración del Programa Operativo Anual </t>
  </si>
  <si>
    <t>Número de dependencias que instrumentan Programas operativos anuales</t>
  </si>
  <si>
    <t>Dependencias con información
Procesada/dependencias con información recibida</t>
  </si>
  <si>
    <t>Apoyo a las actividades de la Secretaría de Planeación. Dirección Administrativa</t>
  </si>
  <si>
    <t>Gasto Público ejercido</t>
  </si>
  <si>
    <t>(Presupuesto ejercido/presupuesto autorizado)*100</t>
  </si>
  <si>
    <t>Apoyo para la asesoría y organización de proyectos estratégicos</t>
  </si>
  <si>
    <t>Actividades de apoyo a la gestión de proyectos de inversión</t>
  </si>
  <si>
    <t>proyectos integrados</t>
  </si>
  <si>
    <t>Proyectos con ficha técnica/ proyectos registrados</t>
  </si>
  <si>
    <t>Seguimiento al Plan Estatal de Desarrollo 2009-2015.</t>
  </si>
  <si>
    <t>Sesiones de trabajo de seguimiento al Plan Estatal de Desarrollo</t>
  </si>
  <si>
    <t>Convocatorias y reuniones de trabajo realizadas/convocatorias y reuniones de trabajo programadas</t>
  </si>
  <si>
    <t>G158A02</t>
  </si>
  <si>
    <t>Facilitar y apoyar a las organizaciones de la sociedad civil a desarrollarse jurídica y estructuralmente para facilitar su incorporación a ser donatarias.</t>
  </si>
  <si>
    <t>Porcentaje de cursos de capacitación ofrecidos a las asociaciones civiles</t>
  </si>
  <si>
    <t>(Asesorías y cursos de capacitación impartidos/ asesorías y cursos de capacitación programados)*100</t>
  </si>
  <si>
    <t>G158A03</t>
  </si>
  <si>
    <t>Facilitar el tejido de redes de organizaciones de la sociedad civil.</t>
  </si>
  <si>
    <t>Porcentaje de interacciones realizadas entre las asociaciones civiles</t>
  </si>
  <si>
    <t>Convocatorias realizadas/convocatorias programadas</t>
  </si>
  <si>
    <t>Documento controlado por medio electrónico, toda copia en papel es un "Documento no controlado"</t>
  </si>
  <si>
    <r>
      <rPr>
        <b/>
        <sz val="12"/>
        <color theme="1"/>
        <rFont val="Arial"/>
        <family val="2"/>
      </rPr>
      <t xml:space="preserve">Secretaría de Finanzas y Administración
</t>
    </r>
    <r>
      <rPr>
        <sz val="12"/>
        <color theme="1"/>
        <rFont val="Arial"/>
        <family val="2"/>
      </rPr>
      <t xml:space="preserve">Dirección General de Egresos
Dirección de Presupuesto
</t>
    </r>
  </si>
  <si>
    <r>
      <rPr>
        <b/>
        <sz val="12"/>
        <color theme="1"/>
        <rFont val="Arial"/>
        <family val="2"/>
      </rPr>
      <t>FICHA DE MONITOREO Y SEGUIMIENTO</t>
    </r>
    <r>
      <rPr>
        <sz val="12"/>
        <color theme="1"/>
        <rFont val="Arial"/>
        <family val="2"/>
      </rPr>
      <t xml:space="preserve">
(Avance Físico y Financiero)
</t>
    </r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</si>
</sst>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4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0" fillId="0" borderId="0" xfId="0" applyBorder="1"/>
    <xf numFmtId="0" fontId="2" fillId="0" borderId="0" xfId="0" applyFont="1" applyAlignment="1">
      <alignment vertical="top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/>
    </xf>
    <xf numFmtId="0" fontId="4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top"/>
    </xf>
    <xf numFmtId="0" fontId="4" fillId="0" borderId="9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right" vertical="center"/>
    </xf>
    <xf numFmtId="164" fontId="4" fillId="0" borderId="4" xfId="2" applyNumberFormat="1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164" fontId="0" fillId="0" borderId="4" xfId="2" applyNumberFormat="1" applyFont="1" applyBorder="1" applyAlignment="1">
      <alignment vertical="center"/>
    </xf>
    <xf numFmtId="0" fontId="0" fillId="0" borderId="4" xfId="0" applyBorder="1"/>
    <xf numFmtId="165" fontId="7" fillId="0" borderId="4" xfId="1" applyNumberFormat="1" applyFont="1" applyBorder="1" applyAlignment="1">
      <alignment horizontal="center" vertical="top" wrapText="1"/>
    </xf>
    <xf numFmtId="3" fontId="4" fillId="0" borderId="3" xfId="1" applyNumberFormat="1" applyFont="1" applyBorder="1" applyAlignment="1">
      <alignment horizontal="center" vertical="center"/>
    </xf>
    <xf numFmtId="164" fontId="4" fillId="0" borderId="3" xfId="2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3" xfId="2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vertical="top"/>
    </xf>
    <xf numFmtId="0" fontId="4" fillId="0" borderId="4" xfId="0" applyFont="1" applyBorder="1" applyAlignment="1">
      <alignment horizontal="left" vertical="top" wrapText="1"/>
    </xf>
    <xf numFmtId="9" fontId="7" fillId="0" borderId="4" xfId="0" applyNumberFormat="1" applyFont="1" applyBorder="1" applyAlignment="1">
      <alignment horizontal="center" vertical="top" wrapText="1"/>
    </xf>
    <xf numFmtId="3" fontId="4" fillId="0" borderId="4" xfId="1" applyNumberFormat="1" applyFont="1" applyBorder="1" applyAlignment="1">
      <alignment horizontal="right" vertical="center"/>
    </xf>
    <xf numFmtId="0" fontId="4" fillId="0" borderId="4" xfId="0" applyFont="1" applyBorder="1" applyAlignment="1">
      <alignment vertical="top" wrapText="1"/>
    </xf>
    <xf numFmtId="3" fontId="4" fillId="0" borderId="4" xfId="1" applyNumberFormat="1" applyFont="1" applyBorder="1" applyAlignment="1">
      <alignment vertical="center"/>
    </xf>
    <xf numFmtId="0" fontId="4" fillId="0" borderId="4" xfId="0" applyFont="1" applyBorder="1" applyAlignment="1">
      <alignment vertical="top"/>
    </xf>
    <xf numFmtId="0" fontId="4" fillId="0" borderId="4" xfId="0" applyFont="1" applyBorder="1"/>
    <xf numFmtId="3" fontId="4" fillId="0" borderId="4" xfId="1" applyNumberFormat="1" applyFont="1" applyBorder="1" applyAlignment="1">
      <alignment vertical="top"/>
    </xf>
    <xf numFmtId="4" fontId="4" fillId="0" borderId="4" xfId="0" applyNumberFormat="1" applyFont="1" applyBorder="1" applyAlignment="1">
      <alignment vertical="center"/>
    </xf>
    <xf numFmtId="0" fontId="4" fillId="0" borderId="9" xfId="0" applyFont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/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3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0" fillId="0" borderId="3" xfId="2" applyNumberFormat="1" applyFont="1" applyBorder="1" applyAlignment="1">
      <alignment horizontal="center" vertical="center"/>
    </xf>
    <xf numFmtId="164" fontId="0" fillId="0" borderId="9" xfId="2" applyNumberFormat="1" applyFont="1" applyBorder="1" applyAlignment="1">
      <alignment horizontal="center" vertical="center"/>
    </xf>
    <xf numFmtId="3" fontId="4" fillId="0" borderId="3" xfId="1" applyNumberFormat="1" applyFont="1" applyBorder="1" applyAlignment="1">
      <alignment horizontal="center" vertical="center"/>
    </xf>
    <xf numFmtId="3" fontId="4" fillId="0" borderId="9" xfId="1" applyNumberFormat="1" applyFont="1" applyBorder="1" applyAlignment="1">
      <alignment horizontal="center" vertical="center"/>
    </xf>
    <xf numFmtId="164" fontId="4" fillId="0" borderId="3" xfId="2" applyNumberFormat="1" applyFont="1" applyBorder="1" applyAlignment="1">
      <alignment horizontal="center" vertical="center"/>
    </xf>
    <xf numFmtId="164" fontId="4" fillId="0" borderId="9" xfId="2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2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</cellXfs>
  <cellStyles count="3">
    <cellStyle name="Millares" xfId="1" builtinId="3"/>
    <cellStyle name="Normal" xfId="0" builtinId="0"/>
    <cellStyle name="Porcentual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226217</xdr:colOff>
      <xdr:row>0</xdr:row>
      <xdr:rowOff>59533</xdr:rowOff>
    </xdr:from>
    <xdr:to>
      <xdr:col>2</xdr:col>
      <xdr:colOff>394768</xdr:colOff>
      <xdr:row>3</xdr:row>
      <xdr:rowOff>90236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26217" y="59533"/>
          <a:ext cx="2324209" cy="1233861"/>
        </a:xfrm>
        <a:prstGeom prst="rect">
          <a:avLst/>
        </a:prstGeom>
      </xdr:spPr>
    </xdr:pic>
    <xdr:clientData/>
  </xdr:twoCellAnchor>
  <xdr:twoCellAnchor>
    <xdr:from>
      <xdr:col>2</xdr:col>
      <xdr:colOff>268064</xdr:colOff>
      <xdr:row>39</xdr:row>
      <xdr:rowOff>8369</xdr:rowOff>
    </xdr:from>
    <xdr:to>
      <xdr:col>19</xdr:col>
      <xdr:colOff>762000</xdr:colOff>
      <xdr:row>48</xdr:row>
      <xdr:rowOff>95249</xdr:rowOff>
    </xdr:to>
    <xdr:grpSp>
      <xdr:nvGrpSpPr>
        <xdr:cNvPr id="3" name="Grupo 2"/>
        <xdr:cNvGrpSpPr/>
      </xdr:nvGrpSpPr>
      <xdr:grpSpPr>
        <a:xfrm>
          <a:off x="2423722" y="19329080"/>
          <a:ext cx="18160304" cy="1801380"/>
          <a:chOff x="2526850" y="26923298"/>
          <a:chExt cx="14264364" cy="1562525"/>
        </a:xfrm>
      </xdr:grpSpPr>
      <xdr:sp macro="" textlink="">
        <xdr:nvSpPr>
          <xdr:cNvPr id="4" name="Rectángulo 3"/>
          <xdr:cNvSpPr/>
        </xdr:nvSpPr>
        <xdr:spPr>
          <a:xfrm>
            <a:off x="9658643" y="26923298"/>
            <a:ext cx="3538687" cy="1562525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VISTO</a:t>
            </a:r>
            <a:r>
              <a:rPr lang="es-MX" sz="1600" b="1" baseline="0">
                <a:solidFill>
                  <a:sysClr val="windowText" lastClr="000000"/>
                </a:solidFill>
              </a:rPr>
              <a:t> BUENO</a:t>
            </a:r>
            <a:r>
              <a:rPr lang="es-MX" sz="1600" b="1">
                <a:solidFill>
                  <a:sysClr val="windowText" lastClr="000000"/>
                </a:solidFill>
              </a:rPr>
              <a:t>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C.P.</a:t>
            </a:r>
            <a:r>
              <a:rPr lang="es-MX" sz="1600" b="1" baseline="0">
                <a:solidFill>
                  <a:sysClr val="windowText" lastClr="000000"/>
                </a:solidFill>
              </a:rPr>
              <a:t> Francisco Manuel Osorio Cruz</a:t>
            </a:r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0">
                <a:solidFill>
                  <a:sysClr val="windowText" lastClr="000000"/>
                </a:solidFill>
              </a:rPr>
              <a:t>Secretario de Planeación</a:t>
            </a:r>
          </a:p>
        </xdr:txBody>
      </xdr:sp>
      <xdr:sp macro="" textlink="">
        <xdr:nvSpPr>
          <xdr:cNvPr id="5" name="Rectángulo 4"/>
          <xdr:cNvSpPr/>
        </xdr:nvSpPr>
        <xdr:spPr>
          <a:xfrm>
            <a:off x="13266204" y="26923299"/>
            <a:ext cx="3525010" cy="1556451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ELABORÓ: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Lic.</a:t>
            </a:r>
            <a:r>
              <a:rPr lang="es-MX" sz="1600" b="1" baseline="0">
                <a:solidFill>
                  <a:sysClr val="windowText" lastClr="000000"/>
                </a:solidFill>
              </a:rPr>
              <a:t> Sandra Elizabeth Díaz María</a:t>
            </a:r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0" baseline="0">
                <a:solidFill>
                  <a:sysClr val="windowText" lastClr="000000"/>
                </a:solidFill>
              </a:rPr>
              <a:t>Coordinadora Administrativa</a:t>
            </a:r>
            <a:endParaRPr lang="es-MX" sz="1600" b="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6" name="Rectángulo 5"/>
          <xdr:cNvSpPr/>
        </xdr:nvSpPr>
        <xdr:spPr>
          <a:xfrm>
            <a:off x="6074348" y="26923298"/>
            <a:ext cx="3515420" cy="1562525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REVISÓ: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C.P.</a:t>
            </a:r>
            <a:r>
              <a:rPr lang="es-MX" sz="1600" b="1" baseline="0">
                <a:solidFill>
                  <a:sysClr val="windowText" lastClr="000000"/>
                </a:solidFill>
              </a:rPr>
              <a:t> Jorge Anguiano Olmos</a:t>
            </a:r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0">
                <a:solidFill>
                  <a:sysClr val="windowText" lastClr="000000"/>
                </a:solidFill>
              </a:rPr>
              <a:t>Director de Presupuesto</a:t>
            </a:r>
          </a:p>
        </xdr:txBody>
      </xdr:sp>
      <xdr:sp macro="" textlink="">
        <xdr:nvSpPr>
          <xdr:cNvPr id="7" name="Rectángulo 6"/>
          <xdr:cNvSpPr/>
        </xdr:nvSpPr>
        <xdr:spPr>
          <a:xfrm>
            <a:off x="2526850" y="26923298"/>
            <a:ext cx="3478623" cy="1562525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AUTORIZÓ: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C.P.</a:t>
            </a:r>
            <a:r>
              <a:rPr lang="es-MX" sz="1600" b="1" baseline="0">
                <a:solidFill>
                  <a:sysClr val="windowText" lastClr="000000"/>
                </a:solidFill>
              </a:rPr>
              <a:t> Clemente Mendoza Martínez</a:t>
            </a:r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0">
                <a:solidFill>
                  <a:sysClr val="windowText" lastClr="000000"/>
                </a:solidFill>
              </a:rPr>
              <a:t>Secretario de Finanzas y Administración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TITUD/Desktop/SFyA%20-%20Pozoscan/2014/UED/Reportes%20sca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TITUD/Desktop/Copia%20de%20MOMENTOS%20ACTIVIDADES%201ER%20TRIMESTRE%20201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ormato reporte 2"/>
      <sheetName val="01 AFF "/>
      <sheetName val="01 03 AFF"/>
      <sheetName val="Sheet1"/>
      <sheetName val="02 AFF"/>
      <sheetName val="03 01 AFF"/>
      <sheetName val="03 02 AFF"/>
      <sheetName val="04 AFF"/>
      <sheetName val="05 AFF"/>
      <sheetName val="06 AFF"/>
      <sheetName val="07 AFF"/>
      <sheetName val="08 AFF"/>
      <sheetName val="09 AFF"/>
      <sheetName val="10 AFF"/>
      <sheetName val="11 AFF"/>
      <sheetName val="12 AFF"/>
      <sheetName val="13 AFF"/>
      <sheetName val="14 AFF"/>
      <sheetName val="15 AFF"/>
      <sheetName val="16 AFF"/>
      <sheetName val="XX AFF"/>
    </sheetNames>
    <sheetDataSet>
      <sheetData sheetId="0"/>
      <sheetData sheetId="1"/>
      <sheetData sheetId="2"/>
      <sheetData sheetId="3">
        <row r="329">
          <cell r="A329" t="str">
            <v>11P54E149A010000</v>
          </cell>
        </row>
        <row r="330">
          <cell r="A330" t="str">
            <v>11P54E150A010000</v>
          </cell>
        </row>
        <row r="331">
          <cell r="A331" t="str">
            <v>11P54E151A010000</v>
          </cell>
        </row>
        <row r="332">
          <cell r="A332" t="str">
            <v>11P54G130A010000</v>
          </cell>
        </row>
        <row r="333">
          <cell r="A333" t="str">
            <v>11P54G152A010000</v>
          </cell>
        </row>
        <row r="334">
          <cell r="A334" t="str">
            <v>11P54G153A010000</v>
          </cell>
        </row>
        <row r="335">
          <cell r="A335" t="str">
            <v>11P54G154A010000</v>
          </cell>
        </row>
        <row r="336">
          <cell r="A336" t="str">
            <v>11P54G155A010000</v>
          </cell>
        </row>
        <row r="337">
          <cell r="A337" t="str">
            <v>11P54G156A010000</v>
          </cell>
        </row>
        <row r="338">
          <cell r="A338" t="str">
            <v>11P54G157A010000</v>
          </cell>
        </row>
        <row r="339">
          <cell r="A339" t="str">
            <v>11P54G158A010000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88">
          <cell r="C188">
            <v>658270.86</v>
          </cell>
          <cell r="D188">
            <v>649330.74</v>
          </cell>
          <cell r="E188">
            <v>10812.36</v>
          </cell>
          <cell r="F188">
            <v>0</v>
          </cell>
          <cell r="G188">
            <v>206567.47</v>
          </cell>
          <cell r="H188">
            <v>462065.28</v>
          </cell>
        </row>
        <row r="189">
          <cell r="C189">
            <v>82435.09</v>
          </cell>
          <cell r="D189">
            <v>82435.09</v>
          </cell>
          <cell r="E189">
            <v>0</v>
          </cell>
          <cell r="F189">
            <v>0</v>
          </cell>
          <cell r="G189">
            <v>49346.57</v>
          </cell>
          <cell r="H189">
            <v>94326.57</v>
          </cell>
        </row>
        <row r="190">
          <cell r="C190">
            <v>604525.31999999995</v>
          </cell>
          <cell r="D190">
            <v>600525.31999999995</v>
          </cell>
          <cell r="E190">
            <v>0</v>
          </cell>
          <cell r="F190">
            <v>0</v>
          </cell>
          <cell r="G190">
            <v>288915.96000000002</v>
          </cell>
          <cell r="H190">
            <v>676826.27</v>
          </cell>
        </row>
        <row r="191">
          <cell r="C191">
            <v>100959.64</v>
          </cell>
          <cell r="D191">
            <v>98959.64</v>
          </cell>
          <cell r="E191">
            <v>0</v>
          </cell>
          <cell r="F191">
            <v>0</v>
          </cell>
          <cell r="G191">
            <v>127080.21</v>
          </cell>
          <cell r="H191">
            <v>204562.34</v>
          </cell>
        </row>
        <row r="192">
          <cell r="C192">
            <v>271642.32</v>
          </cell>
          <cell r="D192">
            <v>271683.68</v>
          </cell>
          <cell r="E192">
            <v>0</v>
          </cell>
          <cell r="F192">
            <v>0</v>
          </cell>
          <cell r="G192">
            <v>120165.09</v>
          </cell>
          <cell r="H192">
            <v>140683.73000000001</v>
          </cell>
        </row>
        <row r="193">
          <cell r="C193">
            <v>808264.81</v>
          </cell>
          <cell r="D193">
            <v>802194.81</v>
          </cell>
          <cell r="E193">
            <v>0</v>
          </cell>
          <cell r="F193">
            <v>0</v>
          </cell>
          <cell r="G193">
            <v>300911.28000000003</v>
          </cell>
          <cell r="H193">
            <v>613772.67000000004</v>
          </cell>
        </row>
        <row r="194">
          <cell r="C194">
            <v>519224.48</v>
          </cell>
          <cell r="D194">
            <v>517224.48</v>
          </cell>
          <cell r="E194">
            <v>0</v>
          </cell>
          <cell r="F194">
            <v>0</v>
          </cell>
          <cell r="G194">
            <v>233859.79</v>
          </cell>
          <cell r="H194">
            <v>401403.58</v>
          </cell>
        </row>
        <row r="195">
          <cell r="C195">
            <v>647851.98</v>
          </cell>
          <cell r="D195">
            <v>624956.98</v>
          </cell>
          <cell r="E195">
            <v>0</v>
          </cell>
          <cell r="F195">
            <v>0</v>
          </cell>
          <cell r="G195">
            <v>260867.44</v>
          </cell>
          <cell r="H195">
            <v>524452.68000000005</v>
          </cell>
        </row>
        <row r="196">
          <cell r="C196">
            <v>1935.39</v>
          </cell>
          <cell r="D196">
            <v>1935.39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</row>
        <row r="197">
          <cell r="C197">
            <v>643000</v>
          </cell>
          <cell r="D197">
            <v>354588</v>
          </cell>
          <cell r="E197">
            <v>0</v>
          </cell>
          <cell r="F197">
            <v>0</v>
          </cell>
          <cell r="G197">
            <v>9068.23</v>
          </cell>
          <cell r="H197">
            <v>61417.4</v>
          </cell>
        </row>
        <row r="198">
          <cell r="C198">
            <v>215761.74</v>
          </cell>
          <cell r="D198">
            <v>215761.74</v>
          </cell>
          <cell r="E198">
            <v>0</v>
          </cell>
          <cell r="F198">
            <v>0</v>
          </cell>
          <cell r="G198">
            <v>56215.61</v>
          </cell>
          <cell r="H198">
            <v>234644.2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51"/>
  <sheetViews>
    <sheetView tabSelected="1" zoomScale="95" zoomScaleNormal="95" workbookViewId="0">
      <selection activeCell="A11" sqref="A11"/>
    </sheetView>
  </sheetViews>
  <sheetFormatPr baseColWidth="10" defaultRowHeight="15"/>
  <cols>
    <col min="1" max="1" width="13.28515625" customWidth="1"/>
    <col min="2" max="2" width="19.140625" customWidth="1"/>
    <col min="3" max="3" width="30.7109375" customWidth="1"/>
    <col min="4" max="4" width="25.7109375" customWidth="1"/>
    <col min="5" max="5" width="30.7109375" customWidth="1"/>
    <col min="6" max="6" width="12" style="45" customWidth="1"/>
    <col min="7" max="7" width="13.5703125" customWidth="1"/>
    <col min="8" max="11" width="8.7109375" customWidth="1"/>
    <col min="12" max="12" width="14" customWidth="1"/>
    <col min="13" max="13" width="13.85546875" customWidth="1"/>
    <col min="14" max="14" width="17.85546875" customWidth="1"/>
    <col min="15" max="16" width="13.7109375" customWidth="1"/>
    <col min="17" max="17" width="17" customWidth="1"/>
    <col min="18" max="20" width="13.7109375" customWidth="1"/>
    <col min="21" max="21" width="14.85546875" customWidth="1"/>
    <col min="22" max="36" width="8.7109375" customWidth="1"/>
  </cols>
  <sheetData>
    <row r="1" spans="1:36" ht="46.5" customHeight="1">
      <c r="C1" s="1"/>
      <c r="D1" s="83" t="s">
        <v>133</v>
      </c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78" t="s">
        <v>0</v>
      </c>
      <c r="AH1" s="78"/>
      <c r="AI1" s="78"/>
      <c r="AJ1" s="78"/>
    </row>
    <row r="2" spans="1:36" ht="33" customHeight="1">
      <c r="D2" s="84" t="s">
        <v>134</v>
      </c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78"/>
      <c r="AH2" s="78"/>
      <c r="AI2" s="78"/>
      <c r="AJ2" s="78"/>
    </row>
    <row r="3" spans="1:36">
      <c r="D3" s="2" t="s">
        <v>1</v>
      </c>
      <c r="E3" s="3"/>
      <c r="F3" s="4" t="s">
        <v>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5"/>
      <c r="T3" s="5"/>
      <c r="U3" s="5"/>
      <c r="V3" s="5"/>
      <c r="W3" s="5"/>
      <c r="AG3" s="78"/>
      <c r="AH3" s="78"/>
      <c r="AI3" s="78"/>
      <c r="AJ3" s="78"/>
    </row>
    <row r="4" spans="1:36">
      <c r="D4" s="2" t="s">
        <v>3</v>
      </c>
      <c r="E4" s="3"/>
      <c r="F4" s="4" t="s">
        <v>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5"/>
      <c r="T4" s="5"/>
      <c r="U4" s="5"/>
      <c r="V4" s="5"/>
      <c r="W4" s="5"/>
      <c r="AG4" s="78"/>
      <c r="AH4" s="78"/>
      <c r="AI4" s="78"/>
      <c r="AJ4" s="78"/>
    </row>
    <row r="5" spans="1:36">
      <c r="D5" s="2" t="s">
        <v>5</v>
      </c>
      <c r="E5" s="3"/>
      <c r="F5" s="4" t="s">
        <v>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5"/>
      <c r="T5" s="5"/>
      <c r="U5" s="5"/>
      <c r="V5" s="5"/>
      <c r="W5" s="5"/>
      <c r="AG5" s="78"/>
      <c r="AH5" s="78"/>
      <c r="AI5" s="78"/>
      <c r="AJ5" s="78"/>
    </row>
    <row r="6" spans="1:36" ht="21" customHeight="1">
      <c r="D6" s="2" t="s">
        <v>7</v>
      </c>
      <c r="E6" s="6"/>
      <c r="F6" s="7" t="s">
        <v>8</v>
      </c>
      <c r="G6" s="6"/>
      <c r="H6" s="6"/>
      <c r="I6" s="6"/>
      <c r="J6" s="6"/>
      <c r="K6" s="6"/>
      <c r="L6" s="6"/>
      <c r="M6" s="6"/>
      <c r="N6" s="6"/>
      <c r="O6" s="6"/>
      <c r="P6" s="3"/>
      <c r="Q6" s="3"/>
      <c r="R6" s="3"/>
      <c r="S6" s="5"/>
      <c r="T6" s="5"/>
      <c r="U6" s="5"/>
      <c r="V6" s="5"/>
      <c r="W6" s="5"/>
      <c r="AG6" s="79"/>
      <c r="AH6" s="79"/>
      <c r="AI6" s="79"/>
      <c r="AJ6" s="79"/>
    </row>
    <row r="7" spans="1:36" ht="27" customHeight="1">
      <c r="A7" s="72" t="s">
        <v>9</v>
      </c>
      <c r="B7" s="81" t="s">
        <v>10</v>
      </c>
      <c r="C7" s="81"/>
      <c r="D7" s="81"/>
      <c r="E7" s="81"/>
      <c r="F7" s="81"/>
      <c r="G7" s="81"/>
      <c r="H7" s="82" t="s">
        <v>11</v>
      </c>
      <c r="I7" s="82"/>
      <c r="J7" s="82"/>
      <c r="K7" s="82"/>
      <c r="L7" s="82"/>
      <c r="M7" s="82"/>
      <c r="N7" s="82"/>
      <c r="O7" s="81" t="s">
        <v>12</v>
      </c>
      <c r="P7" s="81"/>
      <c r="Q7" s="81"/>
      <c r="R7" s="81"/>
      <c r="S7" s="81"/>
      <c r="T7" s="81"/>
      <c r="U7" s="67" t="s">
        <v>13</v>
      </c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9"/>
    </row>
    <row r="8" spans="1:36" ht="21.75" customHeight="1">
      <c r="A8" s="80"/>
      <c r="B8" s="81" t="s">
        <v>14</v>
      </c>
      <c r="C8" s="81" t="s">
        <v>15</v>
      </c>
      <c r="D8" s="81" t="s">
        <v>16</v>
      </c>
      <c r="E8" s="81" t="s">
        <v>17</v>
      </c>
      <c r="F8" s="82" t="s">
        <v>18</v>
      </c>
      <c r="G8" s="82" t="s">
        <v>19</v>
      </c>
      <c r="H8" s="81" t="s">
        <v>20</v>
      </c>
      <c r="I8" s="81"/>
      <c r="J8" s="81"/>
      <c r="K8" s="81"/>
      <c r="L8" s="70" t="s">
        <v>21</v>
      </c>
      <c r="M8" s="70" t="s">
        <v>22</v>
      </c>
      <c r="N8" s="70" t="s">
        <v>23</v>
      </c>
      <c r="O8" s="71" t="s">
        <v>24</v>
      </c>
      <c r="P8" s="72" t="s">
        <v>25</v>
      </c>
      <c r="Q8" s="72" t="s">
        <v>26</v>
      </c>
      <c r="R8" s="72" t="s">
        <v>27</v>
      </c>
      <c r="S8" s="74" t="s">
        <v>28</v>
      </c>
      <c r="T8" s="71" t="s">
        <v>29</v>
      </c>
      <c r="U8" s="67" t="s">
        <v>26</v>
      </c>
      <c r="V8" s="68"/>
      <c r="W8" s="68"/>
      <c r="X8" s="69"/>
      <c r="Y8" s="67" t="s">
        <v>27</v>
      </c>
      <c r="Z8" s="68"/>
      <c r="AA8" s="68"/>
      <c r="AB8" s="69"/>
      <c r="AC8" s="75" t="s">
        <v>28</v>
      </c>
      <c r="AD8" s="76"/>
      <c r="AE8" s="76"/>
      <c r="AF8" s="77"/>
      <c r="AG8" s="67" t="s">
        <v>29</v>
      </c>
      <c r="AH8" s="68"/>
      <c r="AI8" s="68"/>
      <c r="AJ8" s="69"/>
    </row>
    <row r="9" spans="1:36">
      <c r="A9" s="73"/>
      <c r="B9" s="81"/>
      <c r="C9" s="81"/>
      <c r="D9" s="81"/>
      <c r="E9" s="81"/>
      <c r="F9" s="82"/>
      <c r="G9" s="82"/>
      <c r="H9" s="8" t="s">
        <v>30</v>
      </c>
      <c r="I9" s="8" t="s">
        <v>31</v>
      </c>
      <c r="J9" s="8" t="s">
        <v>32</v>
      </c>
      <c r="K9" s="8" t="s">
        <v>33</v>
      </c>
      <c r="L9" s="70"/>
      <c r="M9" s="70"/>
      <c r="N9" s="70"/>
      <c r="O9" s="71"/>
      <c r="P9" s="73"/>
      <c r="Q9" s="73"/>
      <c r="R9" s="73"/>
      <c r="S9" s="74"/>
      <c r="T9" s="71"/>
      <c r="U9" s="9" t="s">
        <v>30</v>
      </c>
      <c r="V9" s="9" t="s">
        <v>31</v>
      </c>
      <c r="W9" s="9" t="s">
        <v>32</v>
      </c>
      <c r="X9" s="9" t="s">
        <v>33</v>
      </c>
      <c r="Y9" s="9" t="s">
        <v>30</v>
      </c>
      <c r="Z9" s="9" t="s">
        <v>31</v>
      </c>
      <c r="AA9" s="9" t="s">
        <v>32</v>
      </c>
      <c r="AB9" s="9" t="s">
        <v>33</v>
      </c>
      <c r="AC9" s="9" t="s">
        <v>30</v>
      </c>
      <c r="AD9" s="9" t="s">
        <v>31</v>
      </c>
      <c r="AE9" s="9" t="s">
        <v>32</v>
      </c>
      <c r="AF9" s="9" t="s">
        <v>33</v>
      </c>
      <c r="AG9" s="9" t="s">
        <v>30</v>
      </c>
      <c r="AH9" s="9" t="s">
        <v>31</v>
      </c>
      <c r="AI9" s="9" t="s">
        <v>32</v>
      </c>
      <c r="AJ9" s="9" t="s">
        <v>33</v>
      </c>
    </row>
    <row r="10" spans="1:36" ht="116.25" customHeight="1">
      <c r="A10" s="10" t="s">
        <v>34</v>
      </c>
      <c r="B10" s="11"/>
      <c r="C10" s="12" t="s">
        <v>35</v>
      </c>
      <c r="D10" s="12" t="s">
        <v>36</v>
      </c>
      <c r="E10" s="12"/>
      <c r="F10" s="13"/>
      <c r="G10" s="13"/>
      <c r="H10" s="46"/>
      <c r="I10" s="14"/>
      <c r="J10" s="14"/>
      <c r="K10" s="14"/>
      <c r="L10" s="46"/>
      <c r="M10" s="46"/>
      <c r="N10" s="15"/>
      <c r="O10" s="16">
        <f>O11</f>
        <v>4553871.6300000008</v>
      </c>
      <c r="P10" s="16">
        <f t="shared" ref="P10:S10" si="0">P11</f>
        <v>4219595.87</v>
      </c>
      <c r="Q10" s="16">
        <f t="shared" si="0"/>
        <v>10812.36</v>
      </c>
      <c r="R10" s="16">
        <f t="shared" si="0"/>
        <v>0</v>
      </c>
      <c r="S10" s="16">
        <f t="shared" si="0"/>
        <v>1652997.6500000001</v>
      </c>
      <c r="T10" s="16"/>
      <c r="U10" s="17">
        <f>Q10/O10</f>
        <v>2.3743225278398984E-3</v>
      </c>
      <c r="V10" s="18"/>
      <c r="W10" s="18"/>
      <c r="X10" s="19"/>
      <c r="Y10" s="20">
        <f>R10/O10</f>
        <v>0</v>
      </c>
      <c r="Z10" s="19"/>
      <c r="AA10" s="19"/>
      <c r="AB10" s="19"/>
      <c r="AC10" s="20">
        <f>S10/O10</f>
        <v>0.36298731811199514</v>
      </c>
      <c r="AD10" s="19"/>
      <c r="AE10" s="19"/>
      <c r="AF10" s="19"/>
      <c r="AG10" s="20">
        <f>T10/O10</f>
        <v>0</v>
      </c>
      <c r="AH10" s="19"/>
      <c r="AI10" s="19"/>
      <c r="AJ10" s="21"/>
    </row>
    <row r="11" spans="1:36" ht="114.75">
      <c r="A11" s="10" t="s">
        <v>37</v>
      </c>
      <c r="B11" s="10"/>
      <c r="C11" s="30" t="s">
        <v>38</v>
      </c>
      <c r="D11" s="12" t="s">
        <v>39</v>
      </c>
      <c r="E11" s="12" t="s">
        <v>40</v>
      </c>
      <c r="F11" s="13" t="s">
        <v>41</v>
      </c>
      <c r="G11" s="31">
        <v>1</v>
      </c>
      <c r="H11" s="46"/>
      <c r="I11" s="14"/>
      <c r="J11" s="14"/>
      <c r="K11" s="14"/>
      <c r="L11" s="46"/>
      <c r="M11" s="46"/>
      <c r="N11" s="15"/>
      <c r="O11" s="23">
        <f>SUM(O12:O23)</f>
        <v>4553871.6300000008</v>
      </c>
      <c r="P11" s="23">
        <f t="shared" ref="P11:T11" si="1">SUM(P12:P23)</f>
        <v>4219595.87</v>
      </c>
      <c r="Q11" s="23">
        <f t="shared" si="1"/>
        <v>10812.36</v>
      </c>
      <c r="R11" s="23">
        <f t="shared" si="1"/>
        <v>0</v>
      </c>
      <c r="S11" s="23">
        <f t="shared" si="1"/>
        <v>1652997.6500000001</v>
      </c>
      <c r="T11" s="23">
        <f t="shared" si="1"/>
        <v>3414154.7200000007</v>
      </c>
      <c r="U11" s="24">
        <f t="shared" ref="U11:U38" si="2">Q11/O11</f>
        <v>2.3743225278398984E-3</v>
      </c>
      <c r="V11" s="25"/>
      <c r="W11" s="25"/>
      <c r="X11" s="26"/>
      <c r="Y11" s="27">
        <f t="shared" ref="Y11:Y38" si="3">R11/O11</f>
        <v>0</v>
      </c>
      <c r="Z11" s="26"/>
      <c r="AA11" s="26"/>
      <c r="AB11" s="26"/>
      <c r="AC11" s="27">
        <f t="shared" ref="AC11:AC38" si="4">S11/O11</f>
        <v>0.36298731811199514</v>
      </c>
      <c r="AD11" s="26"/>
      <c r="AE11" s="26"/>
      <c r="AF11" s="26"/>
      <c r="AG11" s="27">
        <f t="shared" ref="AG11:AG38" si="5">T11/O11</f>
        <v>0.7497257273367629</v>
      </c>
      <c r="AH11" s="26"/>
      <c r="AI11" s="26"/>
      <c r="AJ11" s="28"/>
    </row>
    <row r="12" spans="1:36" ht="25.5">
      <c r="A12" s="50" t="s">
        <v>42</v>
      </c>
      <c r="B12" s="29" t="s">
        <v>43</v>
      </c>
      <c r="C12" s="30" t="s">
        <v>44</v>
      </c>
      <c r="D12" s="30" t="s">
        <v>45</v>
      </c>
      <c r="E12" s="30" t="s">
        <v>46</v>
      </c>
      <c r="F12" s="13" t="s">
        <v>41</v>
      </c>
      <c r="G12" s="31">
        <v>1</v>
      </c>
      <c r="H12" s="46">
        <v>0</v>
      </c>
      <c r="I12" s="14"/>
      <c r="J12" s="14"/>
      <c r="K12" s="14"/>
      <c r="L12" s="46">
        <v>0</v>
      </c>
      <c r="M12" s="46">
        <v>0</v>
      </c>
      <c r="N12" s="15"/>
      <c r="O12" s="32">
        <f t="shared" ref="O12:T17" si="6">O24</f>
        <v>658270.86</v>
      </c>
      <c r="P12" s="32">
        <f t="shared" si="6"/>
        <v>649330.74</v>
      </c>
      <c r="Q12" s="32">
        <f t="shared" si="6"/>
        <v>10812.36</v>
      </c>
      <c r="R12" s="32">
        <f t="shared" si="6"/>
        <v>0</v>
      </c>
      <c r="S12" s="32">
        <f t="shared" si="6"/>
        <v>206567.47</v>
      </c>
      <c r="T12" s="32">
        <f t="shared" si="6"/>
        <v>462065.28</v>
      </c>
      <c r="U12" s="17">
        <f t="shared" si="2"/>
        <v>1.6425396682453786E-2</v>
      </c>
      <c r="V12" s="18"/>
      <c r="W12" s="18"/>
      <c r="X12" s="19"/>
      <c r="Y12" s="20">
        <f t="shared" si="3"/>
        <v>0</v>
      </c>
      <c r="Z12" s="19"/>
      <c r="AA12" s="19"/>
      <c r="AB12" s="19"/>
      <c r="AC12" s="20">
        <f t="shared" si="4"/>
        <v>0.31380315087925964</v>
      </c>
      <c r="AD12" s="19"/>
      <c r="AE12" s="19"/>
      <c r="AF12" s="19"/>
      <c r="AG12" s="20">
        <f t="shared" si="5"/>
        <v>0.70193792263567623</v>
      </c>
      <c r="AH12" s="19"/>
      <c r="AI12" s="19"/>
      <c r="AJ12" s="21"/>
    </row>
    <row r="13" spans="1:36" ht="38.25">
      <c r="A13" s="51"/>
      <c r="B13" s="29" t="s">
        <v>47</v>
      </c>
      <c r="C13" s="30" t="s">
        <v>48</v>
      </c>
      <c r="D13" s="33" t="s">
        <v>49</v>
      </c>
      <c r="E13" s="33" t="s">
        <v>50</v>
      </c>
      <c r="F13" s="13" t="s">
        <v>41</v>
      </c>
      <c r="G13" s="31">
        <v>1</v>
      </c>
      <c r="H13" s="15">
        <v>5</v>
      </c>
      <c r="I13" s="15"/>
      <c r="J13" s="15"/>
      <c r="K13" s="15"/>
      <c r="L13" s="15">
        <v>5</v>
      </c>
      <c r="M13" s="15">
        <v>5</v>
      </c>
      <c r="N13" s="15"/>
      <c r="O13" s="34">
        <f t="shared" si="6"/>
        <v>82435.09</v>
      </c>
      <c r="P13" s="34">
        <f t="shared" si="6"/>
        <v>82435.09</v>
      </c>
      <c r="Q13" s="34">
        <f t="shared" si="6"/>
        <v>0</v>
      </c>
      <c r="R13" s="34">
        <f t="shared" si="6"/>
        <v>0</v>
      </c>
      <c r="S13" s="34">
        <f t="shared" si="6"/>
        <v>49346.57</v>
      </c>
      <c r="T13" s="34">
        <f t="shared" si="6"/>
        <v>94326.57</v>
      </c>
      <c r="U13" s="17">
        <f t="shared" si="2"/>
        <v>0</v>
      </c>
      <c r="V13" s="18"/>
      <c r="W13" s="18"/>
      <c r="X13" s="19"/>
      <c r="Y13" s="20">
        <f t="shared" si="3"/>
        <v>0</v>
      </c>
      <c r="Z13" s="19"/>
      <c r="AA13" s="19"/>
      <c r="AB13" s="19"/>
      <c r="AC13" s="20">
        <f t="shared" si="4"/>
        <v>0.59861122247819465</v>
      </c>
      <c r="AD13" s="19"/>
      <c r="AE13" s="19"/>
      <c r="AF13" s="19"/>
      <c r="AG13" s="20">
        <f t="shared" si="5"/>
        <v>1.1442526477498842</v>
      </c>
      <c r="AH13" s="19"/>
      <c r="AI13" s="19"/>
      <c r="AJ13" s="21"/>
    </row>
    <row r="14" spans="1:36" ht="25.5">
      <c r="A14" s="51"/>
      <c r="B14" s="29" t="s">
        <v>51</v>
      </c>
      <c r="C14" s="30" t="s">
        <v>52</v>
      </c>
      <c r="D14" s="33" t="s">
        <v>53</v>
      </c>
      <c r="E14" s="33" t="s">
        <v>54</v>
      </c>
      <c r="F14" s="13" t="s">
        <v>41</v>
      </c>
      <c r="G14" s="31">
        <v>1</v>
      </c>
      <c r="H14" s="15">
        <v>0</v>
      </c>
      <c r="I14" s="15"/>
      <c r="J14" s="15"/>
      <c r="K14" s="15"/>
      <c r="L14" s="15">
        <v>0</v>
      </c>
      <c r="M14" s="15">
        <v>0</v>
      </c>
      <c r="N14" s="15"/>
      <c r="O14" s="34">
        <f t="shared" si="6"/>
        <v>604525.31999999995</v>
      </c>
      <c r="P14" s="34">
        <f t="shared" si="6"/>
        <v>600525.31999999995</v>
      </c>
      <c r="Q14" s="34">
        <f t="shared" si="6"/>
        <v>0</v>
      </c>
      <c r="R14" s="34">
        <f t="shared" si="6"/>
        <v>0</v>
      </c>
      <c r="S14" s="34">
        <f t="shared" si="6"/>
        <v>288915.96000000002</v>
      </c>
      <c r="T14" s="34">
        <f t="shared" si="6"/>
        <v>676826.27</v>
      </c>
      <c r="U14" s="17">
        <f t="shared" si="2"/>
        <v>0</v>
      </c>
      <c r="V14" s="18"/>
      <c r="W14" s="18"/>
      <c r="X14" s="19"/>
      <c r="Y14" s="20">
        <f t="shared" si="3"/>
        <v>0</v>
      </c>
      <c r="Z14" s="19"/>
      <c r="AA14" s="19"/>
      <c r="AB14" s="19"/>
      <c r="AC14" s="20">
        <f t="shared" si="4"/>
        <v>0.47792201656665106</v>
      </c>
      <c r="AD14" s="19"/>
      <c r="AE14" s="19"/>
      <c r="AF14" s="19"/>
      <c r="AG14" s="20">
        <f t="shared" si="5"/>
        <v>1.1195995396851204</v>
      </c>
      <c r="AH14" s="19"/>
      <c r="AI14" s="19"/>
      <c r="AJ14" s="21"/>
    </row>
    <row r="15" spans="1:36" ht="51">
      <c r="A15" s="51"/>
      <c r="B15" s="29" t="s">
        <v>55</v>
      </c>
      <c r="C15" s="30" t="s">
        <v>56</v>
      </c>
      <c r="D15" s="33" t="s">
        <v>57</v>
      </c>
      <c r="E15" s="33" t="s">
        <v>58</v>
      </c>
      <c r="F15" s="13" t="s">
        <v>41</v>
      </c>
      <c r="G15" s="31">
        <v>1</v>
      </c>
      <c r="H15" s="15">
        <v>25</v>
      </c>
      <c r="I15" s="15"/>
      <c r="J15" s="15"/>
      <c r="K15" s="15"/>
      <c r="L15" s="15">
        <v>25</v>
      </c>
      <c r="M15" s="15">
        <v>25</v>
      </c>
      <c r="N15" s="15"/>
      <c r="O15" s="34">
        <f t="shared" si="6"/>
        <v>100959.64</v>
      </c>
      <c r="P15" s="34">
        <f t="shared" si="6"/>
        <v>98959.64</v>
      </c>
      <c r="Q15" s="34">
        <f t="shared" si="6"/>
        <v>0</v>
      </c>
      <c r="R15" s="34">
        <f t="shared" si="6"/>
        <v>0</v>
      </c>
      <c r="S15" s="34">
        <f t="shared" si="6"/>
        <v>127080.21</v>
      </c>
      <c r="T15" s="34">
        <f t="shared" si="6"/>
        <v>204562.34</v>
      </c>
      <c r="U15" s="17"/>
      <c r="V15" s="18"/>
      <c r="W15" s="18"/>
      <c r="X15" s="19"/>
      <c r="Y15" s="20"/>
      <c r="Z15" s="19"/>
      <c r="AA15" s="19"/>
      <c r="AB15" s="19"/>
      <c r="AC15" s="20"/>
      <c r="AD15" s="19"/>
      <c r="AE15" s="19"/>
      <c r="AF15" s="19"/>
      <c r="AG15" s="20"/>
      <c r="AH15" s="19"/>
      <c r="AI15" s="19"/>
      <c r="AJ15" s="21"/>
    </row>
    <row r="16" spans="1:36" ht="74.25" customHeight="1">
      <c r="A16" s="51"/>
      <c r="B16" s="29" t="s">
        <v>59</v>
      </c>
      <c r="C16" s="30" t="s">
        <v>60</v>
      </c>
      <c r="D16" s="33" t="s">
        <v>61</v>
      </c>
      <c r="E16" s="33" t="s">
        <v>62</v>
      </c>
      <c r="F16" s="13" t="s">
        <v>41</v>
      </c>
      <c r="G16" s="31">
        <v>1</v>
      </c>
      <c r="H16" s="15">
        <v>25</v>
      </c>
      <c r="I16" s="15"/>
      <c r="J16" s="15"/>
      <c r="K16" s="15"/>
      <c r="L16" s="15">
        <v>25</v>
      </c>
      <c r="M16" s="15">
        <v>25</v>
      </c>
      <c r="N16" s="15"/>
      <c r="O16" s="34">
        <f t="shared" si="6"/>
        <v>271642.32</v>
      </c>
      <c r="P16" s="34">
        <f t="shared" si="6"/>
        <v>271683.68</v>
      </c>
      <c r="Q16" s="34">
        <f t="shared" si="6"/>
        <v>0</v>
      </c>
      <c r="R16" s="34">
        <f t="shared" si="6"/>
        <v>0</v>
      </c>
      <c r="S16" s="34">
        <f t="shared" si="6"/>
        <v>120165.09</v>
      </c>
      <c r="T16" s="34">
        <f t="shared" si="6"/>
        <v>140683.73000000001</v>
      </c>
      <c r="U16" s="17"/>
      <c r="V16" s="18"/>
      <c r="W16" s="18"/>
      <c r="X16" s="19"/>
      <c r="Y16" s="20"/>
      <c r="Z16" s="19"/>
      <c r="AA16" s="19"/>
      <c r="AB16" s="19"/>
      <c r="AC16" s="20"/>
      <c r="AD16" s="19"/>
      <c r="AE16" s="19"/>
      <c r="AF16" s="19"/>
      <c r="AG16" s="20"/>
      <c r="AH16" s="19"/>
      <c r="AI16" s="19"/>
      <c r="AJ16" s="21"/>
    </row>
    <row r="17" spans="1:36" ht="25.5">
      <c r="A17" s="51"/>
      <c r="B17" s="63" t="s">
        <v>63</v>
      </c>
      <c r="C17" s="65" t="s">
        <v>64</v>
      </c>
      <c r="D17" s="33" t="s">
        <v>65</v>
      </c>
      <c r="E17" s="33" t="s">
        <v>66</v>
      </c>
      <c r="F17" s="13" t="s">
        <v>67</v>
      </c>
      <c r="G17" s="22">
        <v>200</v>
      </c>
      <c r="H17" s="15">
        <v>0</v>
      </c>
      <c r="I17" s="15"/>
      <c r="J17" s="15"/>
      <c r="K17" s="15"/>
      <c r="L17" s="15">
        <v>0</v>
      </c>
      <c r="M17" s="15">
        <v>0</v>
      </c>
      <c r="N17" s="15"/>
      <c r="O17" s="57">
        <f t="shared" si="6"/>
        <v>808264.81</v>
      </c>
      <c r="P17" s="57">
        <f t="shared" si="6"/>
        <v>802194.81</v>
      </c>
      <c r="Q17" s="57">
        <f t="shared" si="6"/>
        <v>0</v>
      </c>
      <c r="R17" s="57">
        <f t="shared" si="6"/>
        <v>0</v>
      </c>
      <c r="S17" s="57">
        <f t="shared" si="6"/>
        <v>300911.28000000003</v>
      </c>
      <c r="T17" s="57">
        <f t="shared" si="6"/>
        <v>613772.67000000004</v>
      </c>
      <c r="U17" s="59"/>
      <c r="V17" s="61"/>
      <c r="W17" s="61"/>
      <c r="X17" s="53"/>
      <c r="Y17" s="55"/>
      <c r="Z17" s="53"/>
      <c r="AA17" s="53"/>
      <c r="AB17" s="53"/>
      <c r="AC17" s="55"/>
      <c r="AD17" s="53"/>
      <c r="AE17" s="53"/>
      <c r="AF17" s="53"/>
      <c r="AG17" s="55"/>
      <c r="AH17" s="53"/>
      <c r="AI17" s="53"/>
      <c r="AJ17" s="48"/>
    </row>
    <row r="18" spans="1:36" ht="38.25">
      <c r="A18" s="51"/>
      <c r="B18" s="64"/>
      <c r="C18" s="66"/>
      <c r="D18" s="30" t="s">
        <v>68</v>
      </c>
      <c r="E18" s="33" t="s">
        <v>69</v>
      </c>
      <c r="F18" s="13" t="s">
        <v>67</v>
      </c>
      <c r="G18" s="22">
        <v>400</v>
      </c>
      <c r="H18" s="15">
        <v>0</v>
      </c>
      <c r="I18" s="15"/>
      <c r="J18" s="15"/>
      <c r="K18" s="15"/>
      <c r="L18" s="15">
        <v>0</v>
      </c>
      <c r="M18" s="15">
        <v>0</v>
      </c>
      <c r="N18" s="15"/>
      <c r="O18" s="58"/>
      <c r="P18" s="58"/>
      <c r="Q18" s="58"/>
      <c r="R18" s="58"/>
      <c r="S18" s="58"/>
      <c r="T18" s="58"/>
      <c r="U18" s="60"/>
      <c r="V18" s="62"/>
      <c r="W18" s="62"/>
      <c r="X18" s="54"/>
      <c r="Y18" s="56"/>
      <c r="Z18" s="54"/>
      <c r="AA18" s="54"/>
      <c r="AB18" s="54"/>
      <c r="AC18" s="56"/>
      <c r="AD18" s="54"/>
      <c r="AE18" s="54"/>
      <c r="AF18" s="54"/>
      <c r="AG18" s="56"/>
      <c r="AH18" s="54"/>
      <c r="AI18" s="54"/>
      <c r="AJ18" s="49"/>
    </row>
    <row r="19" spans="1:36" ht="25.5">
      <c r="A19" s="51"/>
      <c r="B19" s="29" t="s">
        <v>70</v>
      </c>
      <c r="C19" s="30" t="s">
        <v>71</v>
      </c>
      <c r="D19" s="33" t="s">
        <v>72</v>
      </c>
      <c r="E19" s="33" t="s">
        <v>54</v>
      </c>
      <c r="F19" s="13" t="s">
        <v>41</v>
      </c>
      <c r="G19" s="31">
        <v>1</v>
      </c>
      <c r="H19" s="15">
        <v>5</v>
      </c>
      <c r="I19" s="15"/>
      <c r="J19" s="15"/>
      <c r="K19" s="15"/>
      <c r="L19" s="15">
        <v>5</v>
      </c>
      <c r="M19" s="15">
        <v>5</v>
      </c>
      <c r="N19" s="15"/>
      <c r="O19" s="34">
        <f>O31</f>
        <v>519224.48</v>
      </c>
      <c r="P19" s="34">
        <f t="shared" ref="P19:T23" si="7">P31</f>
        <v>517224.48</v>
      </c>
      <c r="Q19" s="34">
        <f t="shared" si="7"/>
        <v>0</v>
      </c>
      <c r="R19" s="34">
        <f t="shared" si="7"/>
        <v>0</v>
      </c>
      <c r="S19" s="34">
        <f t="shared" si="7"/>
        <v>233859.79</v>
      </c>
      <c r="T19" s="34">
        <f t="shared" si="7"/>
        <v>401403.58</v>
      </c>
      <c r="U19" s="17"/>
      <c r="V19" s="18"/>
      <c r="W19" s="18"/>
      <c r="X19" s="19"/>
      <c r="Y19" s="20"/>
      <c r="Z19" s="19"/>
      <c r="AA19" s="19"/>
      <c r="AB19" s="19"/>
      <c r="AC19" s="20"/>
      <c r="AD19" s="19"/>
      <c r="AE19" s="19"/>
      <c r="AF19" s="19"/>
      <c r="AG19" s="20"/>
      <c r="AH19" s="19"/>
      <c r="AI19" s="19"/>
      <c r="AJ19" s="21"/>
    </row>
    <row r="20" spans="1:36" ht="38.25">
      <c r="A20" s="51"/>
      <c r="B20" s="29" t="s">
        <v>73</v>
      </c>
      <c r="C20" s="30" t="s">
        <v>74</v>
      </c>
      <c r="D20" s="33" t="s">
        <v>75</v>
      </c>
      <c r="E20" s="33" t="s">
        <v>76</v>
      </c>
      <c r="F20" s="13" t="s">
        <v>41</v>
      </c>
      <c r="G20" s="31">
        <v>1</v>
      </c>
      <c r="H20" s="15">
        <v>25.6</v>
      </c>
      <c r="I20" s="15"/>
      <c r="J20" s="15"/>
      <c r="K20" s="15"/>
      <c r="L20" s="15">
        <v>25.6</v>
      </c>
      <c r="M20" s="15">
        <v>25.6</v>
      </c>
      <c r="N20" s="15"/>
      <c r="O20" s="34">
        <f>O32</f>
        <v>647851.98</v>
      </c>
      <c r="P20" s="34">
        <f t="shared" si="7"/>
        <v>624956.98</v>
      </c>
      <c r="Q20" s="34">
        <f t="shared" si="7"/>
        <v>0</v>
      </c>
      <c r="R20" s="34">
        <f t="shared" si="7"/>
        <v>0</v>
      </c>
      <c r="S20" s="34">
        <f t="shared" si="7"/>
        <v>260867.44</v>
      </c>
      <c r="T20" s="34">
        <f t="shared" si="7"/>
        <v>524452.68000000005</v>
      </c>
      <c r="U20" s="17"/>
      <c r="V20" s="18"/>
      <c r="W20" s="18"/>
      <c r="X20" s="19"/>
      <c r="Y20" s="20"/>
      <c r="Z20" s="19"/>
      <c r="AA20" s="19"/>
      <c r="AB20" s="19"/>
      <c r="AC20" s="20"/>
      <c r="AD20" s="19"/>
      <c r="AE20" s="19"/>
      <c r="AF20" s="19"/>
      <c r="AG20" s="20"/>
      <c r="AH20" s="19"/>
      <c r="AI20" s="19"/>
      <c r="AJ20" s="21"/>
    </row>
    <row r="21" spans="1:36" ht="51">
      <c r="A21" s="51"/>
      <c r="B21" s="29" t="s">
        <v>77</v>
      </c>
      <c r="C21" s="30" t="s">
        <v>78</v>
      </c>
      <c r="D21" s="33" t="s">
        <v>79</v>
      </c>
      <c r="E21" s="33" t="s">
        <v>80</v>
      </c>
      <c r="F21" s="13" t="s">
        <v>41</v>
      </c>
      <c r="G21" s="31">
        <v>1</v>
      </c>
      <c r="H21" s="15">
        <v>100</v>
      </c>
      <c r="I21" s="15"/>
      <c r="J21" s="15"/>
      <c r="K21" s="15"/>
      <c r="L21" s="15">
        <v>100</v>
      </c>
      <c r="M21" s="15">
        <v>100</v>
      </c>
      <c r="N21" s="15"/>
      <c r="O21" s="34">
        <f>O33</f>
        <v>1935.39</v>
      </c>
      <c r="P21" s="34">
        <f t="shared" si="7"/>
        <v>1935.39</v>
      </c>
      <c r="Q21" s="34">
        <f t="shared" si="7"/>
        <v>0</v>
      </c>
      <c r="R21" s="34">
        <f t="shared" si="7"/>
        <v>0</v>
      </c>
      <c r="S21" s="34">
        <f t="shared" si="7"/>
        <v>0</v>
      </c>
      <c r="T21" s="34">
        <f t="shared" si="7"/>
        <v>0</v>
      </c>
      <c r="U21" s="17"/>
      <c r="V21" s="18"/>
      <c r="W21" s="18"/>
      <c r="X21" s="19"/>
      <c r="Y21" s="20"/>
      <c r="Z21" s="19"/>
      <c r="AA21" s="19"/>
      <c r="AB21" s="19"/>
      <c r="AC21" s="20"/>
      <c r="AD21" s="19"/>
      <c r="AE21" s="19"/>
      <c r="AF21" s="19"/>
      <c r="AG21" s="20"/>
      <c r="AH21" s="19"/>
      <c r="AI21" s="19"/>
      <c r="AJ21" s="21"/>
    </row>
    <row r="22" spans="1:36" ht="38.25">
      <c r="A22" s="51"/>
      <c r="B22" s="29" t="s">
        <v>81</v>
      </c>
      <c r="C22" s="30" t="s">
        <v>82</v>
      </c>
      <c r="D22" s="33" t="s">
        <v>83</v>
      </c>
      <c r="E22" s="33" t="s">
        <v>84</v>
      </c>
      <c r="F22" s="13" t="s">
        <v>41</v>
      </c>
      <c r="G22" s="31">
        <v>1</v>
      </c>
      <c r="H22" s="15">
        <v>25</v>
      </c>
      <c r="I22" s="15"/>
      <c r="J22" s="15"/>
      <c r="K22" s="15"/>
      <c r="L22" s="15">
        <v>25</v>
      </c>
      <c r="M22" s="15">
        <v>25</v>
      </c>
      <c r="N22" s="15"/>
      <c r="O22" s="34">
        <f>O34</f>
        <v>643000</v>
      </c>
      <c r="P22" s="34">
        <f t="shared" si="7"/>
        <v>354588</v>
      </c>
      <c r="Q22" s="34">
        <f t="shared" si="7"/>
        <v>0</v>
      </c>
      <c r="R22" s="34">
        <f t="shared" si="7"/>
        <v>0</v>
      </c>
      <c r="S22" s="34">
        <f t="shared" si="7"/>
        <v>9068.23</v>
      </c>
      <c r="T22" s="34">
        <f t="shared" si="7"/>
        <v>61417.4</v>
      </c>
      <c r="U22" s="17"/>
      <c r="V22" s="18"/>
      <c r="W22" s="18"/>
      <c r="X22" s="19"/>
      <c r="Y22" s="20"/>
      <c r="Z22" s="19"/>
      <c r="AA22" s="19"/>
      <c r="AB22" s="19"/>
      <c r="AC22" s="20"/>
      <c r="AD22" s="19"/>
      <c r="AE22" s="19"/>
      <c r="AF22" s="19"/>
      <c r="AG22" s="20"/>
      <c r="AH22" s="19"/>
      <c r="AI22" s="19"/>
      <c r="AJ22" s="21"/>
    </row>
    <row r="23" spans="1:36" ht="38.25">
      <c r="A23" s="52"/>
      <c r="B23" s="29" t="s">
        <v>85</v>
      </c>
      <c r="C23" s="30" t="s">
        <v>86</v>
      </c>
      <c r="D23" s="33" t="s">
        <v>87</v>
      </c>
      <c r="E23" s="33" t="s">
        <v>88</v>
      </c>
      <c r="F23" s="13" t="s">
        <v>41</v>
      </c>
      <c r="G23" s="31">
        <v>1</v>
      </c>
      <c r="H23" s="15">
        <v>0</v>
      </c>
      <c r="I23" s="15"/>
      <c r="J23" s="15"/>
      <c r="K23" s="15"/>
      <c r="L23" s="15">
        <v>0</v>
      </c>
      <c r="M23" s="15">
        <v>0</v>
      </c>
      <c r="N23" s="15"/>
      <c r="O23" s="34">
        <f>O35</f>
        <v>215761.74</v>
      </c>
      <c r="P23" s="34">
        <f t="shared" si="7"/>
        <v>215761.74</v>
      </c>
      <c r="Q23" s="34">
        <f t="shared" si="7"/>
        <v>0</v>
      </c>
      <c r="R23" s="34">
        <f t="shared" si="7"/>
        <v>0</v>
      </c>
      <c r="S23" s="34">
        <f t="shared" si="7"/>
        <v>56215.61</v>
      </c>
      <c r="T23" s="34">
        <f t="shared" si="7"/>
        <v>234644.2</v>
      </c>
      <c r="U23" s="17"/>
      <c r="V23" s="18"/>
      <c r="W23" s="18"/>
      <c r="X23" s="19"/>
      <c r="Y23" s="20"/>
      <c r="Z23" s="19"/>
      <c r="AA23" s="19"/>
      <c r="AB23" s="19"/>
      <c r="AC23" s="20"/>
      <c r="AD23" s="19"/>
      <c r="AE23" s="19"/>
      <c r="AF23" s="19"/>
      <c r="AG23" s="20"/>
      <c r="AH23" s="19"/>
      <c r="AI23" s="19"/>
      <c r="AJ23" s="21"/>
    </row>
    <row r="24" spans="1:36" ht="38.25">
      <c r="A24" s="50" t="s">
        <v>89</v>
      </c>
      <c r="B24" s="35" t="str">
        <f>[1]Sheet1!A329</f>
        <v>11P54E149A010000</v>
      </c>
      <c r="C24" s="33" t="s">
        <v>90</v>
      </c>
      <c r="D24" s="33" t="s">
        <v>91</v>
      </c>
      <c r="E24" s="33" t="s">
        <v>92</v>
      </c>
      <c r="F24" s="13" t="s">
        <v>41</v>
      </c>
      <c r="G24" s="31">
        <v>1</v>
      </c>
      <c r="H24" s="46">
        <v>0</v>
      </c>
      <c r="I24" s="36"/>
      <c r="J24" s="36"/>
      <c r="K24" s="36"/>
      <c r="L24" s="46">
        <v>0</v>
      </c>
      <c r="M24" s="46">
        <v>0</v>
      </c>
      <c r="N24" s="36"/>
      <c r="O24" s="37">
        <f>[2]Sheet1!C188</f>
        <v>658270.86</v>
      </c>
      <c r="P24" s="37">
        <f>[2]Sheet1!D188</f>
        <v>649330.74</v>
      </c>
      <c r="Q24" s="37">
        <f>[2]Sheet1!E188</f>
        <v>10812.36</v>
      </c>
      <c r="R24" s="37">
        <f>[2]Sheet1!F188</f>
        <v>0</v>
      </c>
      <c r="S24" s="37">
        <f>[2]Sheet1!G188</f>
        <v>206567.47</v>
      </c>
      <c r="T24" s="37">
        <f>[2]Sheet1!H188</f>
        <v>462065.28</v>
      </c>
      <c r="U24" s="17">
        <f t="shared" si="2"/>
        <v>1.6425396682453786E-2</v>
      </c>
      <c r="V24" s="38"/>
      <c r="W24" s="38"/>
      <c r="X24" s="19"/>
      <c r="Y24" s="20">
        <f t="shared" si="3"/>
        <v>0</v>
      </c>
      <c r="Z24" s="19"/>
      <c r="AA24" s="19"/>
      <c r="AB24" s="19"/>
      <c r="AC24" s="20">
        <f t="shared" si="4"/>
        <v>0.31380315087925964</v>
      </c>
      <c r="AD24" s="19"/>
      <c r="AE24" s="19"/>
      <c r="AF24" s="19"/>
      <c r="AG24" s="20">
        <f t="shared" si="5"/>
        <v>0.70193792263567623</v>
      </c>
      <c r="AH24" s="19"/>
      <c r="AI24" s="19"/>
      <c r="AJ24" s="21"/>
    </row>
    <row r="25" spans="1:36" ht="38.25">
      <c r="A25" s="51"/>
      <c r="B25" s="35" t="str">
        <f>[1]Sheet1!A330</f>
        <v>11P54E150A010000</v>
      </c>
      <c r="C25" s="39" t="s">
        <v>93</v>
      </c>
      <c r="D25" s="39" t="s">
        <v>94</v>
      </c>
      <c r="E25" s="33" t="s">
        <v>95</v>
      </c>
      <c r="F25" s="13" t="s">
        <v>41</v>
      </c>
      <c r="G25" s="31">
        <v>0.67</v>
      </c>
      <c r="H25" s="15">
        <v>5</v>
      </c>
      <c r="I25" s="36"/>
      <c r="J25" s="36"/>
      <c r="K25" s="36"/>
      <c r="L25" s="15">
        <v>5</v>
      </c>
      <c r="M25" s="15">
        <v>5</v>
      </c>
      <c r="N25" s="36"/>
      <c r="O25" s="37">
        <f>[2]Sheet1!C189</f>
        <v>82435.09</v>
      </c>
      <c r="P25" s="37">
        <f>[2]Sheet1!D189</f>
        <v>82435.09</v>
      </c>
      <c r="Q25" s="37">
        <f>[2]Sheet1!E189</f>
        <v>0</v>
      </c>
      <c r="R25" s="37">
        <f>[2]Sheet1!F189</f>
        <v>0</v>
      </c>
      <c r="S25" s="37">
        <f>[2]Sheet1!G189</f>
        <v>49346.57</v>
      </c>
      <c r="T25" s="37">
        <f>[2]Sheet1!H189</f>
        <v>94326.57</v>
      </c>
      <c r="U25" s="17">
        <f t="shared" si="2"/>
        <v>0</v>
      </c>
      <c r="V25" s="18"/>
      <c r="W25" s="18"/>
      <c r="X25" s="19"/>
      <c r="Y25" s="20">
        <f t="shared" si="3"/>
        <v>0</v>
      </c>
      <c r="Z25" s="19"/>
      <c r="AA25" s="19"/>
      <c r="AB25" s="19"/>
      <c r="AC25" s="20">
        <f t="shared" si="4"/>
        <v>0.59861122247819465</v>
      </c>
      <c r="AD25" s="19"/>
      <c r="AE25" s="19"/>
      <c r="AF25" s="19"/>
      <c r="AG25" s="20">
        <f t="shared" si="5"/>
        <v>1.1442526477498842</v>
      </c>
      <c r="AH25" s="19"/>
      <c r="AI25" s="19"/>
      <c r="AJ25" s="21"/>
    </row>
    <row r="26" spans="1:36" ht="38.25">
      <c r="A26" s="51"/>
      <c r="B26" s="35" t="str">
        <f>[1]Sheet1!A331</f>
        <v>11P54E151A010000</v>
      </c>
      <c r="C26" s="39" t="s">
        <v>96</v>
      </c>
      <c r="D26" s="39" t="s">
        <v>97</v>
      </c>
      <c r="E26" s="33" t="s">
        <v>98</v>
      </c>
      <c r="F26" s="13" t="s">
        <v>41</v>
      </c>
      <c r="G26" s="31">
        <v>1</v>
      </c>
      <c r="H26" s="15">
        <v>0</v>
      </c>
      <c r="I26" s="36"/>
      <c r="J26" s="36"/>
      <c r="K26" s="36"/>
      <c r="L26" s="15">
        <v>0</v>
      </c>
      <c r="M26" s="15">
        <v>0</v>
      </c>
      <c r="N26" s="36"/>
      <c r="O26" s="37">
        <f>[2]Sheet1!C190</f>
        <v>604525.31999999995</v>
      </c>
      <c r="P26" s="37">
        <f>[2]Sheet1!D190</f>
        <v>600525.31999999995</v>
      </c>
      <c r="Q26" s="37">
        <f>[2]Sheet1!E190</f>
        <v>0</v>
      </c>
      <c r="R26" s="37">
        <f>[2]Sheet1!F190</f>
        <v>0</v>
      </c>
      <c r="S26" s="37">
        <f>[2]Sheet1!G190</f>
        <v>288915.96000000002</v>
      </c>
      <c r="T26" s="37">
        <f>[2]Sheet1!H190</f>
        <v>676826.27</v>
      </c>
      <c r="U26" s="17">
        <f t="shared" si="2"/>
        <v>0</v>
      </c>
      <c r="V26" s="18"/>
      <c r="W26" s="18"/>
      <c r="X26" s="19"/>
      <c r="Y26" s="20">
        <f t="shared" si="3"/>
        <v>0</v>
      </c>
      <c r="Z26" s="19"/>
      <c r="AA26" s="19"/>
      <c r="AB26" s="19"/>
      <c r="AC26" s="20">
        <f t="shared" si="4"/>
        <v>0.47792201656665106</v>
      </c>
      <c r="AD26" s="19"/>
      <c r="AE26" s="19"/>
      <c r="AF26" s="19"/>
      <c r="AG26" s="20">
        <f t="shared" si="5"/>
        <v>1.1195995396851204</v>
      </c>
      <c r="AH26" s="19"/>
      <c r="AI26" s="19"/>
      <c r="AJ26" s="21"/>
    </row>
    <row r="27" spans="1:36" ht="38.25">
      <c r="A27" s="51"/>
      <c r="B27" s="35" t="str">
        <f>[1]Sheet1!A332</f>
        <v>11P54G130A010000</v>
      </c>
      <c r="C27" s="39" t="s">
        <v>99</v>
      </c>
      <c r="D27" s="39" t="s">
        <v>100</v>
      </c>
      <c r="E27" s="33" t="s">
        <v>101</v>
      </c>
      <c r="F27" s="13" t="s">
        <v>41</v>
      </c>
      <c r="G27" s="31">
        <v>1</v>
      </c>
      <c r="H27" s="15">
        <v>25</v>
      </c>
      <c r="I27" s="36"/>
      <c r="J27" s="36"/>
      <c r="K27" s="36"/>
      <c r="L27" s="15">
        <v>25</v>
      </c>
      <c r="M27" s="15">
        <v>25</v>
      </c>
      <c r="N27" s="36"/>
      <c r="O27" s="37">
        <f>[2]Sheet1!C191</f>
        <v>100959.64</v>
      </c>
      <c r="P27" s="37">
        <f>[2]Sheet1!D191</f>
        <v>98959.64</v>
      </c>
      <c r="Q27" s="37">
        <f>[2]Sheet1!E191</f>
        <v>0</v>
      </c>
      <c r="R27" s="37">
        <f>[2]Sheet1!F191</f>
        <v>0</v>
      </c>
      <c r="S27" s="37">
        <f>[2]Sheet1!G191</f>
        <v>127080.21</v>
      </c>
      <c r="T27" s="37">
        <f>[2]Sheet1!H191</f>
        <v>204562.34</v>
      </c>
      <c r="U27" s="17">
        <f t="shared" si="2"/>
        <v>0</v>
      </c>
      <c r="V27" s="18"/>
      <c r="W27" s="18"/>
      <c r="X27" s="19"/>
      <c r="Y27" s="20">
        <f t="shared" si="3"/>
        <v>0</v>
      </c>
      <c r="Z27" s="19"/>
      <c r="AA27" s="19"/>
      <c r="AB27" s="19"/>
      <c r="AC27" s="20">
        <f t="shared" si="4"/>
        <v>1.2587228916426407</v>
      </c>
      <c r="AD27" s="19"/>
      <c r="AE27" s="19"/>
      <c r="AF27" s="19"/>
      <c r="AG27" s="20">
        <f t="shared" si="5"/>
        <v>2.0261793722719297</v>
      </c>
      <c r="AH27" s="19"/>
      <c r="AI27" s="19"/>
      <c r="AJ27" s="21"/>
    </row>
    <row r="28" spans="1:36" ht="63.75">
      <c r="A28" s="51"/>
      <c r="B28" s="35" t="str">
        <f>[1]Sheet1!A333</f>
        <v>11P54G152A010000</v>
      </c>
      <c r="C28" s="39" t="s">
        <v>102</v>
      </c>
      <c r="D28" s="39" t="s">
        <v>103</v>
      </c>
      <c r="E28" s="39" t="s">
        <v>104</v>
      </c>
      <c r="F28" s="13" t="s">
        <v>41</v>
      </c>
      <c r="G28" s="31">
        <v>1</v>
      </c>
      <c r="H28" s="15">
        <v>25</v>
      </c>
      <c r="I28" s="36"/>
      <c r="J28" s="36"/>
      <c r="K28" s="36"/>
      <c r="L28" s="15">
        <v>25</v>
      </c>
      <c r="M28" s="15">
        <v>25</v>
      </c>
      <c r="N28" s="36"/>
      <c r="O28" s="37">
        <f>[2]Sheet1!C192</f>
        <v>271642.32</v>
      </c>
      <c r="P28" s="37">
        <f>[2]Sheet1!D192</f>
        <v>271683.68</v>
      </c>
      <c r="Q28" s="37">
        <f>[2]Sheet1!E192</f>
        <v>0</v>
      </c>
      <c r="R28" s="37">
        <f>[2]Sheet1!F192</f>
        <v>0</v>
      </c>
      <c r="S28" s="37">
        <f>[2]Sheet1!G192</f>
        <v>120165.09</v>
      </c>
      <c r="T28" s="37">
        <f>[2]Sheet1!H192</f>
        <v>140683.73000000001</v>
      </c>
      <c r="U28" s="17">
        <f t="shared" si="2"/>
        <v>0</v>
      </c>
      <c r="V28" s="18"/>
      <c r="W28" s="18"/>
      <c r="X28" s="19"/>
      <c r="Y28" s="20">
        <f t="shared" si="3"/>
        <v>0</v>
      </c>
      <c r="Z28" s="19"/>
      <c r="AA28" s="19"/>
      <c r="AB28" s="19"/>
      <c r="AC28" s="20">
        <f t="shared" si="4"/>
        <v>0.44236512926262739</v>
      </c>
      <c r="AD28" s="19"/>
      <c r="AE28" s="19"/>
      <c r="AF28" s="19"/>
      <c r="AG28" s="20">
        <f t="shared" si="5"/>
        <v>0.5179006349231593</v>
      </c>
      <c r="AH28" s="19"/>
      <c r="AI28" s="19"/>
      <c r="AJ28" s="21"/>
    </row>
    <row r="29" spans="1:36" ht="38.25">
      <c r="A29" s="51"/>
      <c r="B29" s="35" t="str">
        <f>[1]Sheet1!A334</f>
        <v>11P54G153A010000</v>
      </c>
      <c r="C29" s="39" t="s">
        <v>105</v>
      </c>
      <c r="D29" s="39" t="s">
        <v>106</v>
      </c>
      <c r="E29" s="33" t="s">
        <v>107</v>
      </c>
      <c r="F29" s="13" t="s">
        <v>41</v>
      </c>
      <c r="G29" s="31">
        <v>1</v>
      </c>
      <c r="H29" s="15">
        <v>0</v>
      </c>
      <c r="I29" s="36"/>
      <c r="J29" s="36"/>
      <c r="K29" s="36"/>
      <c r="L29" s="15">
        <v>0</v>
      </c>
      <c r="M29" s="15">
        <v>0</v>
      </c>
      <c r="N29" s="36"/>
      <c r="O29" s="37">
        <f>[2]Sheet1!C193</f>
        <v>808264.81</v>
      </c>
      <c r="P29" s="37">
        <f>[2]Sheet1!D193</f>
        <v>802194.81</v>
      </c>
      <c r="Q29" s="37">
        <f>[2]Sheet1!E193</f>
        <v>0</v>
      </c>
      <c r="R29" s="37">
        <f>[2]Sheet1!F193</f>
        <v>0</v>
      </c>
      <c r="S29" s="37">
        <f>[2]Sheet1!G193</f>
        <v>300911.28000000003</v>
      </c>
      <c r="T29" s="37">
        <f>[2]Sheet1!H193</f>
        <v>613772.67000000004</v>
      </c>
      <c r="U29" s="17">
        <f t="shared" si="2"/>
        <v>0</v>
      </c>
      <c r="V29" s="18"/>
      <c r="W29" s="18"/>
      <c r="X29" s="19"/>
      <c r="Y29" s="20">
        <f t="shared" si="3"/>
        <v>0</v>
      </c>
      <c r="Z29" s="19"/>
      <c r="AA29" s="19"/>
      <c r="AB29" s="19"/>
      <c r="AC29" s="20">
        <f t="shared" si="4"/>
        <v>0.3722929370140462</v>
      </c>
      <c r="AD29" s="19"/>
      <c r="AE29" s="19"/>
      <c r="AF29" s="19"/>
      <c r="AG29" s="20">
        <f t="shared" si="5"/>
        <v>0.75937076859748476</v>
      </c>
      <c r="AH29" s="19"/>
      <c r="AI29" s="19"/>
      <c r="AJ29" s="21"/>
    </row>
    <row r="30" spans="1:36" ht="51">
      <c r="A30" s="51"/>
      <c r="B30" s="35" t="s">
        <v>108</v>
      </c>
      <c r="C30" s="39"/>
      <c r="D30" s="39" t="s">
        <v>109</v>
      </c>
      <c r="E30" s="33" t="s">
        <v>110</v>
      </c>
      <c r="F30" s="13" t="s">
        <v>41</v>
      </c>
      <c r="G30" s="31">
        <v>1</v>
      </c>
      <c r="H30" s="47"/>
      <c r="I30" s="36"/>
      <c r="J30" s="36"/>
      <c r="K30" s="36"/>
      <c r="L30" s="47"/>
      <c r="M30" s="47"/>
      <c r="N30" s="36"/>
      <c r="O30" s="37"/>
      <c r="P30" s="37"/>
      <c r="Q30" s="37"/>
      <c r="R30" s="37"/>
      <c r="S30" s="37"/>
      <c r="T30" s="37"/>
      <c r="U30" s="17"/>
      <c r="V30" s="18"/>
      <c r="W30" s="18"/>
      <c r="X30" s="19"/>
      <c r="Y30" s="20"/>
      <c r="Z30" s="19"/>
      <c r="AA30" s="19"/>
      <c r="AB30" s="19"/>
      <c r="AC30" s="20"/>
      <c r="AD30" s="19"/>
      <c r="AE30" s="19"/>
      <c r="AF30" s="19"/>
      <c r="AG30" s="20"/>
      <c r="AH30" s="19"/>
      <c r="AI30" s="19"/>
      <c r="AJ30" s="21"/>
    </row>
    <row r="31" spans="1:36" ht="38.25">
      <c r="A31" s="51"/>
      <c r="B31" s="35" t="str">
        <f>[1]Sheet1!A335</f>
        <v>11P54G154A010000</v>
      </c>
      <c r="C31" s="33" t="s">
        <v>111</v>
      </c>
      <c r="D31" s="33" t="s">
        <v>112</v>
      </c>
      <c r="E31" s="33" t="s">
        <v>113</v>
      </c>
      <c r="F31" s="13" t="s">
        <v>41</v>
      </c>
      <c r="G31" s="31">
        <v>1</v>
      </c>
      <c r="H31" s="15">
        <v>5</v>
      </c>
      <c r="I31" s="36"/>
      <c r="J31" s="36"/>
      <c r="K31" s="36"/>
      <c r="L31" s="15">
        <v>5</v>
      </c>
      <c r="M31" s="15">
        <v>5</v>
      </c>
      <c r="N31" s="36"/>
      <c r="O31" s="37">
        <f>[2]Sheet1!C194</f>
        <v>519224.48</v>
      </c>
      <c r="P31" s="37">
        <f>[2]Sheet1!D194</f>
        <v>517224.48</v>
      </c>
      <c r="Q31" s="37">
        <f>[2]Sheet1!E194</f>
        <v>0</v>
      </c>
      <c r="R31" s="37">
        <f>[2]Sheet1!F194</f>
        <v>0</v>
      </c>
      <c r="S31" s="37">
        <f>[2]Sheet1!G194</f>
        <v>233859.79</v>
      </c>
      <c r="T31" s="37">
        <f>[2]Sheet1!H194</f>
        <v>401403.58</v>
      </c>
      <c r="U31" s="17">
        <f t="shared" si="2"/>
        <v>0</v>
      </c>
      <c r="V31" s="38"/>
      <c r="W31" s="38"/>
      <c r="X31" s="19"/>
      <c r="Y31" s="20">
        <f t="shared" si="3"/>
        <v>0</v>
      </c>
      <c r="Z31" s="19"/>
      <c r="AA31" s="19"/>
      <c r="AB31" s="19"/>
      <c r="AC31" s="20">
        <f t="shared" si="4"/>
        <v>0.45040208812958898</v>
      </c>
      <c r="AD31" s="19"/>
      <c r="AE31" s="19"/>
      <c r="AF31" s="19"/>
      <c r="AG31" s="20">
        <f t="shared" si="5"/>
        <v>0.77308292551999869</v>
      </c>
      <c r="AH31" s="19"/>
      <c r="AI31" s="19"/>
      <c r="AJ31" s="21"/>
    </row>
    <row r="32" spans="1:36" ht="38.25">
      <c r="A32" s="51"/>
      <c r="B32" s="35" t="str">
        <f>[1]Sheet1!A336</f>
        <v>11P54G155A010000</v>
      </c>
      <c r="C32" s="33" t="s">
        <v>114</v>
      </c>
      <c r="D32" s="33" t="s">
        <v>115</v>
      </c>
      <c r="E32" s="30" t="s">
        <v>116</v>
      </c>
      <c r="F32" s="13" t="s">
        <v>41</v>
      </c>
      <c r="G32" s="31">
        <v>1</v>
      </c>
      <c r="H32" s="15">
        <v>0</v>
      </c>
      <c r="I32" s="36"/>
      <c r="J32" s="36"/>
      <c r="K32" s="36"/>
      <c r="L32" s="15">
        <v>0</v>
      </c>
      <c r="M32" s="15">
        <v>0</v>
      </c>
      <c r="N32" s="36"/>
      <c r="O32" s="37">
        <f>[2]Sheet1!C195</f>
        <v>647851.98</v>
      </c>
      <c r="P32" s="37">
        <f>[2]Sheet1!D195</f>
        <v>624956.98</v>
      </c>
      <c r="Q32" s="37">
        <f>[2]Sheet1!E195</f>
        <v>0</v>
      </c>
      <c r="R32" s="37">
        <f>[2]Sheet1!F195</f>
        <v>0</v>
      </c>
      <c r="S32" s="37">
        <f>[2]Sheet1!G195</f>
        <v>260867.44</v>
      </c>
      <c r="T32" s="37">
        <f>[2]Sheet1!H195</f>
        <v>524452.68000000005</v>
      </c>
      <c r="U32" s="17">
        <f t="shared" si="2"/>
        <v>0</v>
      </c>
      <c r="V32" s="18"/>
      <c r="W32" s="18"/>
      <c r="X32" s="19"/>
      <c r="Y32" s="20">
        <f t="shared" si="3"/>
        <v>0</v>
      </c>
      <c r="Z32" s="19"/>
      <c r="AA32" s="19"/>
      <c r="AB32" s="19"/>
      <c r="AC32" s="20">
        <f t="shared" si="4"/>
        <v>0.402665189045189</v>
      </c>
      <c r="AD32" s="19"/>
      <c r="AE32" s="19"/>
      <c r="AF32" s="19"/>
      <c r="AG32" s="20">
        <f t="shared" si="5"/>
        <v>0.80952547216109472</v>
      </c>
      <c r="AH32" s="19"/>
      <c r="AI32" s="19"/>
      <c r="AJ32" s="21"/>
    </row>
    <row r="33" spans="1:36" ht="38.25">
      <c r="A33" s="51"/>
      <c r="B33" s="35" t="str">
        <f>[1]Sheet1!A337</f>
        <v>11P54G156A010000</v>
      </c>
      <c r="C33" s="33" t="s">
        <v>117</v>
      </c>
      <c r="D33" s="33" t="s">
        <v>115</v>
      </c>
      <c r="E33" s="30" t="s">
        <v>116</v>
      </c>
      <c r="F33" s="13" t="s">
        <v>41</v>
      </c>
      <c r="G33" s="31">
        <v>1</v>
      </c>
      <c r="H33" s="15">
        <v>25.6</v>
      </c>
      <c r="I33" s="36"/>
      <c r="J33" s="36"/>
      <c r="K33" s="36"/>
      <c r="L33" s="15">
        <v>25.6</v>
      </c>
      <c r="M33" s="15">
        <v>25.6</v>
      </c>
      <c r="N33" s="36"/>
      <c r="O33" s="37">
        <f>[2]Sheet1!C196</f>
        <v>1935.39</v>
      </c>
      <c r="P33" s="37">
        <f>[2]Sheet1!D196</f>
        <v>1935.39</v>
      </c>
      <c r="Q33" s="37">
        <f>[2]Sheet1!E196</f>
        <v>0</v>
      </c>
      <c r="R33" s="37">
        <f>[2]Sheet1!F196</f>
        <v>0</v>
      </c>
      <c r="S33" s="37">
        <f>[2]Sheet1!G196</f>
        <v>0</v>
      </c>
      <c r="T33" s="37">
        <f>[2]Sheet1!H196</f>
        <v>0</v>
      </c>
      <c r="U33" s="17">
        <f t="shared" si="2"/>
        <v>0</v>
      </c>
      <c r="V33" s="18"/>
      <c r="W33" s="18"/>
      <c r="X33" s="19"/>
      <c r="Y33" s="20">
        <f t="shared" si="3"/>
        <v>0</v>
      </c>
      <c r="Z33" s="19"/>
      <c r="AA33" s="19"/>
      <c r="AB33" s="19"/>
      <c r="AC33" s="20">
        <f t="shared" si="4"/>
        <v>0</v>
      </c>
      <c r="AD33" s="19"/>
      <c r="AE33" s="19"/>
      <c r="AF33" s="19"/>
      <c r="AG33" s="20">
        <f t="shared" si="5"/>
        <v>0</v>
      </c>
      <c r="AH33" s="19"/>
      <c r="AI33" s="19"/>
      <c r="AJ33" s="21"/>
    </row>
    <row r="34" spans="1:36" ht="25.5">
      <c r="A34" s="51"/>
      <c r="B34" s="35" t="str">
        <f>[1]Sheet1!A338</f>
        <v>11P54G157A010000</v>
      </c>
      <c r="C34" s="33" t="s">
        <v>118</v>
      </c>
      <c r="D34" s="33" t="s">
        <v>119</v>
      </c>
      <c r="E34" s="33" t="s">
        <v>120</v>
      </c>
      <c r="F34" s="13" t="s">
        <v>41</v>
      </c>
      <c r="G34" s="31">
        <v>1</v>
      </c>
      <c r="H34" s="15">
        <v>100</v>
      </c>
      <c r="I34" s="36"/>
      <c r="J34" s="36"/>
      <c r="K34" s="36"/>
      <c r="L34" s="15">
        <v>100</v>
      </c>
      <c r="M34" s="15">
        <v>100</v>
      </c>
      <c r="N34" s="36"/>
      <c r="O34" s="37">
        <f>[2]Sheet1!C197</f>
        <v>643000</v>
      </c>
      <c r="P34" s="37">
        <f>[2]Sheet1!D197</f>
        <v>354588</v>
      </c>
      <c r="Q34" s="37">
        <f>[2]Sheet1!E197</f>
        <v>0</v>
      </c>
      <c r="R34" s="37">
        <f>[2]Sheet1!F197</f>
        <v>0</v>
      </c>
      <c r="S34" s="37">
        <f>[2]Sheet1!G197</f>
        <v>9068.23</v>
      </c>
      <c r="T34" s="37">
        <f>[2]Sheet1!H197</f>
        <v>61417.4</v>
      </c>
      <c r="U34" s="17">
        <f t="shared" si="2"/>
        <v>0</v>
      </c>
      <c r="V34" s="18"/>
      <c r="W34" s="18"/>
      <c r="X34" s="19"/>
      <c r="Y34" s="20">
        <f t="shared" si="3"/>
        <v>0</v>
      </c>
      <c r="Z34" s="19"/>
      <c r="AA34" s="19"/>
      <c r="AB34" s="19"/>
      <c r="AC34" s="20">
        <f t="shared" si="4"/>
        <v>1.4103001555209953E-2</v>
      </c>
      <c r="AD34" s="19"/>
      <c r="AE34" s="19"/>
      <c r="AF34" s="19"/>
      <c r="AG34" s="20">
        <f t="shared" si="5"/>
        <v>9.5516951788491455E-2</v>
      </c>
      <c r="AH34" s="19"/>
      <c r="AI34" s="19"/>
      <c r="AJ34" s="21"/>
    </row>
    <row r="35" spans="1:36" ht="38.25">
      <c r="A35" s="51"/>
      <c r="B35" s="35" t="str">
        <f>[1]Sheet1!A339</f>
        <v>11P54G158A010000</v>
      </c>
      <c r="C35" s="33" t="s">
        <v>121</v>
      </c>
      <c r="D35" s="33" t="s">
        <v>122</v>
      </c>
      <c r="E35" s="30" t="s">
        <v>123</v>
      </c>
      <c r="F35" s="13" t="s">
        <v>41</v>
      </c>
      <c r="G35" s="31">
        <v>1</v>
      </c>
      <c r="H35" s="15">
        <v>25</v>
      </c>
      <c r="I35" s="36"/>
      <c r="J35" s="36"/>
      <c r="K35" s="36"/>
      <c r="L35" s="15">
        <v>25</v>
      </c>
      <c r="M35" s="15">
        <v>25</v>
      </c>
      <c r="N35" s="36"/>
      <c r="O35" s="37">
        <f>[2]Sheet1!C198</f>
        <v>215761.74</v>
      </c>
      <c r="P35" s="37">
        <f>[2]Sheet1!D198</f>
        <v>215761.74</v>
      </c>
      <c r="Q35" s="37">
        <f>[2]Sheet1!E198</f>
        <v>0</v>
      </c>
      <c r="R35" s="37">
        <f>[2]Sheet1!F198</f>
        <v>0</v>
      </c>
      <c r="S35" s="37">
        <f>[2]Sheet1!G198</f>
        <v>56215.61</v>
      </c>
      <c r="T35" s="37">
        <f>[2]Sheet1!H198</f>
        <v>234644.2</v>
      </c>
      <c r="U35" s="17">
        <f t="shared" si="2"/>
        <v>0</v>
      </c>
      <c r="V35" s="18"/>
      <c r="W35" s="18"/>
      <c r="X35" s="19"/>
      <c r="Y35" s="20">
        <f t="shared" si="3"/>
        <v>0</v>
      </c>
      <c r="Z35" s="19"/>
      <c r="AA35" s="19"/>
      <c r="AB35" s="19"/>
      <c r="AC35" s="20">
        <f t="shared" si="4"/>
        <v>0.26054484914702675</v>
      </c>
      <c r="AD35" s="19"/>
      <c r="AE35" s="19"/>
      <c r="AF35" s="19"/>
      <c r="AG35" s="20">
        <f t="shared" si="5"/>
        <v>1.0875153305678755</v>
      </c>
      <c r="AH35" s="19"/>
      <c r="AI35" s="19"/>
      <c r="AJ35" s="21"/>
    </row>
    <row r="36" spans="1:36" ht="63.75">
      <c r="A36" s="51"/>
      <c r="B36" s="35" t="s">
        <v>124</v>
      </c>
      <c r="C36" s="33" t="s">
        <v>125</v>
      </c>
      <c r="D36" s="33" t="s">
        <v>126</v>
      </c>
      <c r="E36" s="30" t="s">
        <v>127</v>
      </c>
      <c r="F36" s="13" t="s">
        <v>41</v>
      </c>
      <c r="G36" s="31">
        <v>1</v>
      </c>
      <c r="H36" s="15">
        <v>0</v>
      </c>
      <c r="I36" s="36"/>
      <c r="J36" s="36"/>
      <c r="K36" s="36"/>
      <c r="L36" s="15">
        <v>0</v>
      </c>
      <c r="M36" s="15">
        <v>0</v>
      </c>
      <c r="N36" s="36"/>
      <c r="O36" s="37"/>
      <c r="P36" s="37"/>
      <c r="Q36" s="37"/>
      <c r="R36" s="37"/>
      <c r="S36" s="37"/>
      <c r="T36" s="37"/>
      <c r="U36" s="17" t="e">
        <f t="shared" si="2"/>
        <v>#DIV/0!</v>
      </c>
      <c r="V36" s="18"/>
      <c r="W36" s="18"/>
      <c r="X36" s="19"/>
      <c r="Y36" s="20" t="e">
        <f t="shared" si="3"/>
        <v>#DIV/0!</v>
      </c>
      <c r="Z36" s="19"/>
      <c r="AA36" s="19"/>
      <c r="AB36" s="19"/>
      <c r="AC36" s="20" t="e">
        <f t="shared" si="4"/>
        <v>#DIV/0!</v>
      </c>
      <c r="AD36" s="19"/>
      <c r="AE36" s="19"/>
      <c r="AF36" s="19"/>
      <c r="AG36" s="20" t="e">
        <f t="shared" si="5"/>
        <v>#DIV/0!</v>
      </c>
      <c r="AH36" s="19"/>
      <c r="AI36" s="19"/>
      <c r="AJ36" s="21"/>
    </row>
    <row r="37" spans="1:36" ht="38.25">
      <c r="A37" s="51"/>
      <c r="B37" s="35" t="s">
        <v>128</v>
      </c>
      <c r="C37" s="33" t="s">
        <v>129</v>
      </c>
      <c r="D37" s="33" t="s">
        <v>130</v>
      </c>
      <c r="E37" s="30" t="s">
        <v>131</v>
      </c>
      <c r="F37" s="13" t="s">
        <v>41</v>
      </c>
      <c r="G37" s="31">
        <v>1</v>
      </c>
      <c r="H37" s="15">
        <v>0</v>
      </c>
      <c r="I37" s="36"/>
      <c r="J37" s="36"/>
      <c r="K37" s="36"/>
      <c r="L37" s="15">
        <v>0</v>
      </c>
      <c r="M37" s="15">
        <v>0</v>
      </c>
      <c r="N37" s="36"/>
      <c r="O37" s="37"/>
      <c r="P37" s="37"/>
      <c r="Q37" s="37"/>
      <c r="R37" s="37"/>
      <c r="S37" s="37"/>
      <c r="T37" s="37"/>
      <c r="U37" s="17" t="e">
        <f t="shared" si="2"/>
        <v>#DIV/0!</v>
      </c>
      <c r="V37" s="18"/>
      <c r="W37" s="18"/>
      <c r="X37" s="19"/>
      <c r="Y37" s="20" t="e">
        <f t="shared" si="3"/>
        <v>#DIV/0!</v>
      </c>
      <c r="Z37" s="19"/>
      <c r="AA37" s="19"/>
      <c r="AB37" s="19"/>
      <c r="AC37" s="20" t="e">
        <f t="shared" si="4"/>
        <v>#DIV/0!</v>
      </c>
      <c r="AD37" s="19"/>
      <c r="AE37" s="19"/>
      <c r="AF37" s="19"/>
      <c r="AG37" s="20" t="e">
        <f t="shared" si="5"/>
        <v>#DIV/0!</v>
      </c>
      <c r="AH37" s="19"/>
      <c r="AI37" s="19"/>
      <c r="AJ37" s="21"/>
    </row>
    <row r="38" spans="1:36">
      <c r="A38" s="52"/>
      <c r="B38" s="35"/>
      <c r="C38" s="33"/>
      <c r="D38" s="33"/>
      <c r="E38" s="30"/>
      <c r="F38" s="13"/>
      <c r="G38" s="31"/>
      <c r="H38" s="47"/>
      <c r="I38" s="36"/>
      <c r="J38" s="36"/>
      <c r="K38" s="36"/>
      <c r="L38" s="36"/>
      <c r="M38" s="36"/>
      <c r="N38" s="36"/>
      <c r="O38" s="37"/>
      <c r="P38" s="37"/>
      <c r="Q38" s="37"/>
      <c r="R38" s="37"/>
      <c r="S38" s="37"/>
      <c r="T38" s="37"/>
      <c r="U38" s="17" t="e">
        <f t="shared" si="2"/>
        <v>#DIV/0!</v>
      </c>
      <c r="V38" s="18"/>
      <c r="W38" s="18"/>
      <c r="X38" s="19"/>
      <c r="Y38" s="20" t="e">
        <f t="shared" si="3"/>
        <v>#DIV/0!</v>
      </c>
      <c r="Z38" s="19"/>
      <c r="AA38" s="19"/>
      <c r="AB38" s="19"/>
      <c r="AC38" s="20" t="e">
        <f t="shared" si="4"/>
        <v>#DIV/0!</v>
      </c>
      <c r="AD38" s="19"/>
      <c r="AE38" s="19"/>
      <c r="AF38" s="19"/>
      <c r="AG38" s="20" t="e">
        <f t="shared" si="5"/>
        <v>#DIV/0!</v>
      </c>
      <c r="AH38" s="19"/>
      <c r="AI38" s="19"/>
      <c r="AJ38" s="21"/>
    </row>
    <row r="39" spans="1:36">
      <c r="A39" s="40"/>
      <c r="B39" s="40"/>
      <c r="C39" s="40"/>
      <c r="D39" s="40"/>
      <c r="E39" s="40"/>
      <c r="F39" s="41"/>
      <c r="G39" s="40"/>
      <c r="H39" s="40"/>
      <c r="I39" s="40"/>
      <c r="J39" s="40"/>
      <c r="K39" s="40"/>
      <c r="L39" s="40"/>
      <c r="M39" s="40"/>
      <c r="N39" s="40"/>
      <c r="O39" s="42"/>
      <c r="P39" s="42"/>
      <c r="Q39" s="42"/>
      <c r="R39" s="42"/>
      <c r="S39" s="42"/>
      <c r="T39" s="42"/>
      <c r="U39" s="42"/>
      <c r="V39" s="42"/>
      <c r="W39" s="42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</row>
    <row r="40" spans="1:36">
      <c r="A40" s="40"/>
      <c r="F40"/>
      <c r="K40" s="40"/>
      <c r="L40" s="40"/>
      <c r="M40" s="40"/>
      <c r="N40" s="40"/>
      <c r="O40" s="42"/>
      <c r="P40" s="42"/>
      <c r="Q40" s="42"/>
      <c r="R40" s="42"/>
      <c r="S40" s="43"/>
      <c r="T40" s="42"/>
      <c r="U40" s="42"/>
      <c r="V40" s="42"/>
      <c r="W40" s="42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</row>
    <row r="41" spans="1:36">
      <c r="A41" s="40"/>
      <c r="B41" s="40"/>
      <c r="C41" s="40"/>
      <c r="D41" s="40"/>
      <c r="E41" s="40"/>
      <c r="F41" s="41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</row>
    <row r="42" spans="1:36">
      <c r="A42" s="40"/>
      <c r="B42" s="40"/>
      <c r="C42" s="40"/>
      <c r="D42" s="40"/>
      <c r="E42" s="40"/>
      <c r="F42" s="41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</row>
    <row r="43" spans="1:36">
      <c r="A43" s="40"/>
      <c r="B43" s="40"/>
      <c r="C43" s="40"/>
      <c r="D43" s="40"/>
      <c r="E43" s="40"/>
      <c r="F43" s="41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</row>
    <row r="44" spans="1:36">
      <c r="A44" s="40"/>
      <c r="B44" s="40"/>
      <c r="C44" s="40"/>
      <c r="D44" s="40"/>
      <c r="E44" s="40"/>
      <c r="F44" s="41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</row>
    <row r="45" spans="1:36">
      <c r="A45" s="40"/>
      <c r="B45" s="40"/>
      <c r="C45" s="40"/>
      <c r="D45" s="40"/>
      <c r="E45" s="40"/>
      <c r="F45" s="41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</row>
    <row r="46" spans="1:36">
      <c r="A46" s="40"/>
      <c r="B46" s="40"/>
      <c r="C46" s="40"/>
      <c r="D46" s="40"/>
      <c r="E46" s="40"/>
      <c r="F46" s="41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</row>
    <row r="47" spans="1:36">
      <c r="A47" s="40"/>
      <c r="B47" s="40"/>
      <c r="C47" s="40"/>
      <c r="D47" s="40"/>
      <c r="E47" s="40"/>
      <c r="F47" s="41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</row>
    <row r="48" spans="1:36">
      <c r="A48" s="40"/>
      <c r="B48" s="40"/>
      <c r="C48" s="40"/>
      <c r="D48" s="40"/>
      <c r="E48" s="40"/>
      <c r="F48" s="41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</row>
    <row r="51" spans="2:2" ht="18.75">
      <c r="B51" s="44" t="s">
        <v>132</v>
      </c>
    </row>
  </sheetData>
  <mergeCells count="54">
    <mergeCell ref="L8:L9"/>
    <mergeCell ref="D1:AF1"/>
    <mergeCell ref="AG1:AJ6"/>
    <mergeCell ref="D2:AF2"/>
    <mergeCell ref="A7:A9"/>
    <mergeCell ref="B7:G7"/>
    <mergeCell ref="H7:N7"/>
    <mergeCell ref="O7:T7"/>
    <mergeCell ref="U7:AJ7"/>
    <mergeCell ref="B8:B9"/>
    <mergeCell ref="C8:C9"/>
    <mergeCell ref="D8:D9"/>
    <mergeCell ref="E8:E9"/>
    <mergeCell ref="F8:F9"/>
    <mergeCell ref="G8:G9"/>
    <mergeCell ref="H8:K8"/>
    <mergeCell ref="AG8:AJ8"/>
    <mergeCell ref="M8:M9"/>
    <mergeCell ref="N8:N9"/>
    <mergeCell ref="O8:O9"/>
    <mergeCell ref="P8:P9"/>
    <mergeCell ref="Q8:Q9"/>
    <mergeCell ref="R8:R9"/>
    <mergeCell ref="S8:S9"/>
    <mergeCell ref="T8:T9"/>
    <mergeCell ref="U8:X8"/>
    <mergeCell ref="Y8:AB8"/>
    <mergeCell ref="AC8:AF8"/>
    <mergeCell ref="T17:T18"/>
    <mergeCell ref="U17:U18"/>
    <mergeCell ref="V17:V18"/>
    <mergeCell ref="W17:W18"/>
    <mergeCell ref="A12:A23"/>
    <mergeCell ref="B17:B18"/>
    <mergeCell ref="C17:C18"/>
    <mergeCell ref="O17:O18"/>
    <mergeCell ref="P17:P18"/>
    <mergeCell ref="Q17:Q18"/>
    <mergeCell ref="AJ17:AJ18"/>
    <mergeCell ref="A24:A38"/>
    <mergeCell ref="AD17:AD18"/>
    <mergeCell ref="AE17:AE18"/>
    <mergeCell ref="AF17:AF18"/>
    <mergeCell ref="AG17:AG18"/>
    <mergeCell ref="AH17:AH18"/>
    <mergeCell ref="AI17:AI18"/>
    <mergeCell ref="X17:X18"/>
    <mergeCell ref="Y17:Y18"/>
    <mergeCell ref="Z17:Z18"/>
    <mergeCell ref="AA17:AA18"/>
    <mergeCell ref="AB17:AB18"/>
    <mergeCell ref="AC17:AC18"/>
    <mergeCell ref="R17:R18"/>
    <mergeCell ref="S17:S18"/>
  </mergeCells>
  <pageMargins left="0.70866141732283472" right="0.70866141732283472" top="0.74803149606299213" bottom="0.74803149606299213" header="0.31496062992125984" footer="0.31496062992125984"/>
  <pageSetup paperSize="5" scale="3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09 AFF</vt:lpstr>
      <vt:lpstr>'09 AFF'!Títulos_a_imprimir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LATITUD</dc:creator>
  <cp:lastModifiedBy>Mayra</cp:lastModifiedBy>
  <cp:lastPrinted>2014-06-16T17:37:35Z</cp:lastPrinted>
  <dcterms:created xsi:type="dcterms:W3CDTF">2014-05-06T17:44:22Z</dcterms:created>
  <dcterms:modified xsi:type="dcterms:W3CDTF">2014-06-16T17:37:41Z</dcterms:modified>
</cp:coreProperties>
</file>