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240" yWindow="75" windowWidth="20115" windowHeight="7995"/>
  </bookViews>
  <sheets>
    <sheet name="06 AFF" sheetId="1" r:id="rId1"/>
  </sheets>
  <externalReferences>
    <externalReference r:id="rId2"/>
    <externalReference r:id="rId3"/>
  </externalReferences>
  <definedNames>
    <definedName name="_xlnm.Print_Area" localSheetId="0">'06 AFF'!$C$22:$G$22</definedName>
  </definedNames>
  <calcPr calcId="125725"/>
</workbook>
</file>

<file path=xl/calcChain.xml><?xml version="1.0" encoding="utf-8"?>
<calcChain xmlns="http://schemas.openxmlformats.org/spreadsheetml/2006/main">
  <c r="S26" i="1"/>
  <c r="S16" s="1"/>
  <c r="R26"/>
  <c r="R16" s="1"/>
  <c r="Q26"/>
  <c r="P26"/>
  <c r="O26"/>
  <c r="O16" s="1"/>
  <c r="B26"/>
  <c r="S25"/>
  <c r="R25"/>
  <c r="Q25"/>
  <c r="Q15" s="1"/>
  <c r="P25"/>
  <c r="P15" s="1"/>
  <c r="O25"/>
  <c r="B25"/>
  <c r="S24"/>
  <c r="S14" s="1"/>
  <c r="R24"/>
  <c r="R14" s="1"/>
  <c r="Q24"/>
  <c r="P24"/>
  <c r="O24"/>
  <c r="O14" s="1"/>
  <c r="B24"/>
  <c r="S23"/>
  <c r="R23"/>
  <c r="Q23"/>
  <c r="P23"/>
  <c r="P14" s="1"/>
  <c r="O23"/>
  <c r="B23"/>
  <c r="S22"/>
  <c r="R22"/>
  <c r="Q22"/>
  <c r="P22"/>
  <c r="O22"/>
  <c r="S21"/>
  <c r="R21"/>
  <c r="Q21"/>
  <c r="P21"/>
  <c r="P13" s="1"/>
  <c r="O21"/>
  <c r="B21"/>
  <c r="S20"/>
  <c r="R20"/>
  <c r="Q20"/>
  <c r="P20"/>
  <c r="O20"/>
  <c r="B20"/>
  <c r="S19"/>
  <c r="R19"/>
  <c r="Q19"/>
  <c r="P19"/>
  <c r="O19"/>
  <c r="B19"/>
  <c r="S18"/>
  <c r="R18"/>
  <c r="R12" s="1"/>
  <c r="Q18"/>
  <c r="Q12" s="1"/>
  <c r="Q11" s="1"/>
  <c r="Q10" s="1"/>
  <c r="P18"/>
  <c r="O18"/>
  <c r="B18"/>
  <c r="B17"/>
  <c r="T16"/>
  <c r="Q16"/>
  <c r="P16"/>
  <c r="T15"/>
  <c r="S15"/>
  <c r="R15"/>
  <c r="O15"/>
  <c r="T14"/>
  <c r="Q14"/>
  <c r="T13"/>
  <c r="S13"/>
  <c r="R13"/>
  <c r="T12"/>
  <c r="T11" s="1"/>
  <c r="T10" s="1"/>
  <c r="S12"/>
  <c r="P12"/>
  <c r="O12"/>
  <c r="O11" s="1"/>
  <c r="O10" s="1"/>
  <c r="P11" l="1"/>
  <c r="P10" s="1"/>
  <c r="R11"/>
  <c r="R10" s="1"/>
  <c r="S11"/>
  <c r="S10" s="1"/>
</calcChain>
</file>

<file path=xl/sharedStrings.xml><?xml version="1.0" encoding="utf-8"?>
<sst xmlns="http://schemas.openxmlformats.org/spreadsheetml/2006/main" count="204" uniqueCount="118">
  <si>
    <t xml:space="preserve">Clave:
Emisión:
Versión:
Página: 1 de 1
</t>
  </si>
  <si>
    <t>Secretaria de Finanzas y Administración</t>
  </si>
  <si>
    <t xml:space="preserve">Clasificación Programática: </t>
  </si>
  <si>
    <t>F - Promoción y fomento</t>
  </si>
  <si>
    <t>Denominación del Pp:</t>
  </si>
  <si>
    <t>25 - MODERNIZACIÓN DEL SECTOR AGROPECUARIO, ACUÍCOLA, PESQUERO Y FORESTAL</t>
  </si>
  <si>
    <t>Eje de la Política Pública (PED):</t>
  </si>
  <si>
    <t>COMPROMISO CON LA INFRAESTRUCTURA CONECTIVA, PRODUCTIVIDAD SUSTENTABLE Y PROGRESO ECONOMICO</t>
  </si>
  <si>
    <t>Unidad Presupuestal:</t>
  </si>
  <si>
    <t>SECRETARIA DE DESARROLLO RURAL</t>
  </si>
  <si>
    <t>Nivel</t>
  </si>
  <si>
    <t>Objetivo</t>
  </si>
  <si>
    <t>Avance Físico</t>
  </si>
  <si>
    <t>Avance Financiero</t>
  </si>
  <si>
    <t>Porcentaje de Avance en el Período respecto al Presupuesto Anual (Aprobado)</t>
  </si>
  <si>
    <t>Clave</t>
  </si>
  <si>
    <t>Descripción</t>
  </si>
  <si>
    <t xml:space="preserve">Indicador </t>
  </si>
  <si>
    <t>Método de Cálculo</t>
  </si>
  <si>
    <t>Unidad de Medida</t>
  </si>
  <si>
    <t>Meta Programada 2014</t>
  </si>
  <si>
    <t>Meta Alcanzada Trimestre</t>
  </si>
  <si>
    <t>Meta Acumulada 2014</t>
  </si>
  <si>
    <t>Meta Alcanzada Año 2014</t>
  </si>
  <si>
    <t>Semaforización</t>
  </si>
  <si>
    <t>Aprobado</t>
  </si>
  <si>
    <t>Modificado</t>
  </si>
  <si>
    <t>Comprometido</t>
  </si>
  <si>
    <t>Devengado</t>
  </si>
  <si>
    <t>Ejercido</t>
  </si>
  <si>
    <t>Pagado</t>
  </si>
  <si>
    <t>I</t>
  </si>
  <si>
    <t>II</t>
  </si>
  <si>
    <t>III</t>
  </si>
  <si>
    <t>IV</t>
  </si>
  <si>
    <t>Fin</t>
  </si>
  <si>
    <t>Contribuir al desarrollo económico del Estado de Colima mediante la gestión y fomento de programas y acciones que incidan en una mayor productividad, comercialización, competitiva y rentabilidad del sector agropecuario forestal acuícola y pesquero.</t>
  </si>
  <si>
    <t>Porcentaje de participación del sector agropecuario (actividades primarias) en el producto interno  bruto estatal (pib)</t>
  </si>
  <si>
    <t>[(Valor de los bienes y servicios producidos en el sector agropecuario en un año (millones de pesos)] /[ (Valor total del PIB anual estatal (millones de pesos)]* 100</t>
  </si>
  <si>
    <t>Porcentaje.</t>
  </si>
  <si>
    <t>S/D</t>
  </si>
  <si>
    <t>Propósito</t>
  </si>
  <si>
    <t>Los ingresos de los productores rurales crecen como resultado de la competitividad comercial y rentabilidad del sector agropecuario forestal pesquero y acuícola del Estado de Colima.</t>
  </si>
  <si>
    <t>Porcentaje de variación del ingreso promedio anual de los productores rurales del estado de colima.</t>
  </si>
  <si>
    <t>[(Ingreso promedio anual en el año T) / (Ingreso promedio anual del productor en el año T-3)]-1* 100 INGRESO promedio anual = [PIB anual estatal del sector primario ($)] /[Población económicamente activa, ocupada y dedicada a las actividades primarias en</t>
  </si>
  <si>
    <t>Crecimiento del 0.5% del
ingreso promedio anual</t>
  </si>
  <si>
    <t>Componente</t>
  </si>
  <si>
    <t>E055</t>
  </si>
  <si>
    <t>Desarrollo agropecuario, acuícola y pesquero mejorado</t>
  </si>
  <si>
    <t>Porcentaje de productores apoyados que contribuyen al desarrollo agropecuario acuícola y pesquero.</t>
  </si>
  <si>
    <t>[(Número de productores apoyados)/(número de productores solicitantes)] *100</t>
  </si>
  <si>
    <t>Incrementar al menos el 1% del número de productores agropecuarios beneficiados</t>
  </si>
  <si>
    <t>E056</t>
  </si>
  <si>
    <t>Desarrollo forestal mejorado</t>
  </si>
  <si>
    <t>Porcentaje de superficie (hectáreas) apoyadas con la producción de planta forestal de alta calidad</t>
  </si>
  <si>
    <t>[(Superficie forestal establecida en el año T)/( Superficie forestal establecida en el año T-1)] +1*100</t>
  </si>
  <si>
    <t>hectáreas</t>
  </si>
  <si>
    <t>E057</t>
  </si>
  <si>
    <t>Conectividad e infraestructura rural e hidroagrícola incrementada</t>
  </si>
  <si>
    <t>Porcentaje de obras hidroagrícolas y conectivas que mejoran la producción rural</t>
  </si>
  <si>
    <t>[(Número de obras hidroagrícolas y conectivas ejecutadas)/(número de obras hidroagrícolas y conectivas solicitadas)] *100</t>
  </si>
  <si>
    <t>Incrementar el 3% de obras hidroagrícolas y conectivas en el Estado.</t>
  </si>
  <si>
    <t>E058</t>
  </si>
  <si>
    <t>Integración productiva rural optimizada</t>
  </si>
  <si>
    <t>Porcentaje de acciones de promoción y gestión para apoyar las actividades productivas así como las de grupos y/o comunidades rurales.</t>
  </si>
  <si>
    <t>[(Número de acciones de promoción y gestión concretadas) /(número de acciones de promoción y gestión pactadas)] * 100</t>
  </si>
  <si>
    <t>Incrementar el 5% de acciones de integración productiva</t>
  </si>
  <si>
    <t>G059</t>
  </si>
  <si>
    <t>Desempeño de funciones acreditado</t>
  </si>
  <si>
    <t>Porcentaje de acciones administrativas que realiza la dependencia para el desempeño de sus actividades</t>
  </si>
  <si>
    <t>[(Número de acciones administrativas realizadas en tiempos establecidos) / Número de acciones administrativas autorizadas)]*100</t>
  </si>
  <si>
    <t>Dar cumplimiento oportuno al 100% de las acciones operativas de la dependencia</t>
  </si>
  <si>
    <t>Actividades</t>
  </si>
  <si>
    <t>Gestionar recursos concurrentes que contribuyan al desarrollo sustentable del campo colimense, fortaleciendo las actividades productivas de todos los Sistemas-Producto de la Entidad y el impulso de fondos de aseguramiento</t>
  </si>
  <si>
    <t>Porcentaje de acciones de gestión de recursos para beneficio del campo colimense</t>
  </si>
  <si>
    <t>[(Número de acciones de gestión de recursos concretadas en el año T) / (número de acciones de gestión concretadas en el año T-1)] -1 * 100</t>
  </si>
  <si>
    <t>Porcentaje</t>
  </si>
  <si>
    <t>Incrementar al menos un 16%
de las acciones que
contribuyen al desarrollo
sustentable del campo
colimense.</t>
  </si>
  <si>
    <t>Brindar apoyos y subsidios a productores de todas las cadenas productivas para impulsar la producción primaria, implementando acciones que mejoren las condiciones fitozoosanitarias del Estado</t>
  </si>
  <si>
    <t>Porcentaje de apoyos que impulsan las actividades de producción primaria</t>
  </si>
  <si>
    <t>[(Número de apoyos otorgados) / (número de apoyos solicitados)]*100</t>
  </si>
  <si>
    <t>Incrementar al menos el 1% del número de productores a apoyar</t>
  </si>
  <si>
    <t>Fortalecer la capacitación competitiva que permita detonar la producción, agregación de valor y comercialización de productos del campo colimense, posicionándolos a través de acciones de promoción agrocomercial y de difusión en mercados actuales y rentables</t>
  </si>
  <si>
    <t>Porcentaje de acciones comerciales que fomentan la competitividad y las actividades de los  productores agropecuarios</t>
  </si>
  <si>
    <t>[(Número de acciones agro comerciales otorgadas) /(Número de acciones agro comerciales  pactadas)] *100</t>
  </si>
  <si>
    <t>Incrementar al menos el 8% de las acciones de producción, agregación de valor y comercialización de productos del campo colimense</t>
  </si>
  <si>
    <t>Destinar apoyos para la organización, fomento e impulso a actividades y proyectos acuícolas y pesqueros del Estado que permitan generar mayor eficiencia en su productividad y comercialización</t>
  </si>
  <si>
    <t>Porcentaje de acciones en beneficio del sector acuícola y pesquero</t>
  </si>
  <si>
    <t>[(Número de acciones otorgadas en el año T) /(Número de acciones otorgadas en el año T-1)]-1 *100</t>
  </si>
  <si>
    <t>Incrementar al menos el 8% de
las acciones de organización,
fomento e impulso a
actividades y proyectos
acuícolas y pesqueros</t>
  </si>
  <si>
    <t>Llevar a cabo la producción de planta forestal de alta calidad convenida para implementar acciones de reforestación y fortalecimiento de la cultura de desarrollo forestal del Estado de Colima</t>
  </si>
  <si>
    <t>Porcentaje de producción de planta para acciones de reforestación</t>
  </si>
  <si>
    <t>[(Número de planta producida en el año T)/( Número de planta producida en el año T-1)] -1*100</t>
  </si>
  <si>
    <r>
      <rPr>
        <b/>
        <sz val="10"/>
        <color theme="1"/>
        <rFont val="Arial"/>
        <family val="2"/>
      </rPr>
      <t>Mantener</t>
    </r>
    <r>
      <rPr>
        <sz val="10"/>
        <color theme="1"/>
        <rFont val="Arial"/>
        <family val="2"/>
      </rPr>
      <t xml:space="preserve"> el 100% de la producción de planta forestal</t>
    </r>
  </si>
  <si>
    <t>plantas</t>
  </si>
  <si>
    <t>03F25E056A020000</t>
  </si>
  <si>
    <t>Otorgar apoyos y subsidios a productores forestales, promoviendo el pago por servicios ambientales e impulsando acciones de prevención, combate y control de incendios forestales</t>
  </si>
  <si>
    <t>Porcentaje de acciones para fortalecer el desarrollo forestal</t>
  </si>
  <si>
    <r>
      <rPr>
        <b/>
        <sz val="10"/>
        <color theme="1"/>
        <rFont val="Arial"/>
        <family val="2"/>
      </rPr>
      <t xml:space="preserve">Incrementar el 10% </t>
    </r>
    <r>
      <rPr>
        <sz val="10"/>
        <color theme="1"/>
        <rFont val="Arial"/>
        <family val="2"/>
      </rPr>
      <t>de acciones para el desarrollo forestal.</t>
    </r>
  </si>
  <si>
    <t>brigadas</t>
  </si>
  <si>
    <t>Impulsar la modernización de la infraestructura rural conectiva y productiva que genere oportunidades de desarrollo del campo colimense, mediante acciones de construcción, ampliación y rehabilitación; así como de conservación y uso sustentable de suelo y agua</t>
  </si>
  <si>
    <t>Porcentaje de apoyos de infraestructura rural que contribuyen al mejoramiento del campo.</t>
  </si>
  <si>
    <t>[(Número de apoyos de infraestructura rural otorgados)/( Número de apoyos de infraestructura rural solicitados)] *100</t>
  </si>
  <si>
    <t>Incrementar el 5% de apoyos
de infraestructura rural para el
campo colimense</t>
  </si>
  <si>
    <t>Gestionar recursos para apoyar la construcción, modernización y tecnificación de obras hidroagrícolas que garanticen el vital líquido a la producción agropecuaria del Estado de Colima</t>
  </si>
  <si>
    <t>Porcentaje de obras hidroagrícolas que garanticen la distribución del agua al sector rural.</t>
  </si>
  <si>
    <t>[(Número de obras hidroagrícolas ejecutadas)/(número de obras hidroagrícolas solicitadas)] *100</t>
  </si>
  <si>
    <t>Incrementar el 5% de obras hidroagrícolas para fortalecer la actividad agropecuaria</t>
  </si>
  <si>
    <t>Propiciar condiciones de organización, capacitación y asesoría para la generación e impulso de proyectos que fomenten el desarrollo de grupos y/o comunidades rurales de la Entidad</t>
  </si>
  <si>
    <t>Porcentaje de acciones que impulsan proyectos productivos de los productores y de las zonas comunitarias de bajo desarrollo</t>
  </si>
  <si>
    <t>[(número de acciones productivas otorgadas en el año T)/ (número de acciones productivas otorgadas en el año T-1)]-1*100</t>
  </si>
  <si>
    <t>Incrementar al menos el 5% del número de acciones de organización, capacitación y asesoría en  beneficio de zonas comunitarias</t>
  </si>
  <si>
    <t>Actividades de apoyo administrativo para el desarrollo agropecuario, forestal y pesquero</t>
  </si>
  <si>
    <t>Porcentaje de recursos económicos ejercidos para el desempeño de funciones de apoyo administrativo</t>
  </si>
  <si>
    <t>[(Recurso económico ejercido)/(recurso económico autorizado) *100</t>
  </si>
  <si>
    <t>Ejercer óptimamente el 100%
del presupuesto autorizado
para el desempeño de
funciones.</t>
  </si>
  <si>
    <t>Mantener el 100% de la superficie forestal establecida</t>
  </si>
  <si>
    <t xml:space="preserve"> 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</si>
</sst>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64" formatCode="0.0%"/>
    <numFmt numFmtId="165" formatCode="_-* #,##0_-;\-* #,##0_-;_-* &quot;-&quot;??_-;_-@_-"/>
  </numFmts>
  <fonts count="1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4"/>
      <color theme="1"/>
      <name val="Arial"/>
      <family val="2"/>
    </font>
    <font>
      <sz val="10"/>
      <color theme="1"/>
      <name val="Arial"/>
      <family val="2"/>
    </font>
    <font>
      <sz val="14"/>
      <color theme="1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2" fillId="0" borderId="0" xfId="0" applyFont="1"/>
    <xf numFmtId="0" fontId="6" fillId="0" borderId="0" xfId="0" applyFont="1" applyAlignment="1">
      <alignment vertical="top"/>
    </xf>
    <xf numFmtId="0" fontId="4" fillId="0" borderId="0" xfId="0" applyFont="1" applyBorder="1" applyAlignment="1">
      <alignment horizontal="center" vertical="top" wrapText="1"/>
    </xf>
    <xf numFmtId="0" fontId="4" fillId="0" borderId="0" xfId="0" applyFont="1" applyBorder="1" applyAlignment="1">
      <alignment horizontal="left" vertical="top"/>
    </xf>
    <xf numFmtId="0" fontId="4" fillId="0" borderId="0" xfId="0" applyFont="1" applyBorder="1" applyAlignment="1">
      <alignment vertical="top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/>
    </xf>
    <xf numFmtId="0" fontId="4" fillId="2" borderId="3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7" fillId="0" borderId="3" xfId="0" applyFont="1" applyBorder="1" applyAlignment="1">
      <alignment vertical="top"/>
    </xf>
    <xf numFmtId="0" fontId="4" fillId="0" borderId="8" xfId="0" applyFont="1" applyBorder="1" applyAlignment="1">
      <alignment horizontal="left" vertical="top"/>
    </xf>
    <xf numFmtId="0" fontId="4" fillId="0" borderId="8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top"/>
    </xf>
    <xf numFmtId="3" fontId="4" fillId="0" borderId="3" xfId="0" applyNumberFormat="1" applyFont="1" applyBorder="1" applyAlignment="1">
      <alignment horizontal="right" vertical="center"/>
    </xf>
    <xf numFmtId="164" fontId="2" fillId="0" borderId="3" xfId="2" applyNumberFormat="1" applyFont="1" applyBorder="1" applyAlignment="1">
      <alignment vertical="center"/>
    </xf>
    <xf numFmtId="164" fontId="4" fillId="0" borderId="3" xfId="0" applyNumberFormat="1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164" fontId="2" fillId="0" borderId="3" xfId="0" applyNumberFormat="1" applyFont="1" applyBorder="1" applyAlignment="1">
      <alignment vertical="center"/>
    </xf>
    <xf numFmtId="0" fontId="2" fillId="0" borderId="3" xfId="0" applyFont="1" applyBorder="1"/>
    <xf numFmtId="0" fontId="4" fillId="0" borderId="3" xfId="0" applyFont="1" applyBorder="1" applyAlignment="1">
      <alignment horizontal="left" vertical="top" wrapText="1"/>
    </xf>
    <xf numFmtId="165" fontId="4" fillId="0" borderId="3" xfId="1" applyNumberFormat="1" applyFont="1" applyBorder="1" applyAlignment="1">
      <alignment horizontal="center" vertical="center" wrapText="1"/>
    </xf>
    <xf numFmtId="3" fontId="4" fillId="0" borderId="3" xfId="1" applyNumberFormat="1" applyFont="1" applyBorder="1" applyAlignment="1">
      <alignment horizontal="right" vertical="center"/>
    </xf>
    <xf numFmtId="0" fontId="2" fillId="0" borderId="0" xfId="0" applyFont="1" applyAlignment="1">
      <alignment vertical="top"/>
    </xf>
    <xf numFmtId="9" fontId="4" fillId="0" borderId="3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vertical="top"/>
    </xf>
    <xf numFmtId="0" fontId="4" fillId="0" borderId="3" xfId="0" applyFont="1" applyBorder="1" applyAlignment="1">
      <alignment vertical="top" wrapText="1"/>
    </xf>
    <xf numFmtId="0" fontId="7" fillId="0" borderId="3" xfId="0" applyFont="1" applyBorder="1" applyAlignment="1">
      <alignment horizontal="center" vertical="top"/>
    </xf>
    <xf numFmtId="3" fontId="7" fillId="0" borderId="3" xfId="1" applyNumberFormat="1" applyFont="1" applyBorder="1" applyAlignment="1">
      <alignment vertical="center"/>
    </xf>
    <xf numFmtId="3" fontId="4" fillId="0" borderId="3" xfId="1" applyNumberFormat="1" applyFont="1" applyBorder="1" applyAlignment="1">
      <alignment vertical="center"/>
    </xf>
    <xf numFmtId="0" fontId="4" fillId="0" borderId="3" xfId="0" applyFont="1" applyBorder="1" applyAlignment="1">
      <alignment vertical="top"/>
    </xf>
    <xf numFmtId="0" fontId="4" fillId="0" borderId="3" xfId="0" applyFont="1" applyBorder="1"/>
    <xf numFmtId="3" fontId="4" fillId="0" borderId="3" xfId="1" applyNumberFormat="1" applyFont="1" applyBorder="1" applyAlignment="1">
      <alignment vertical="top"/>
    </xf>
    <xf numFmtId="4" fontId="4" fillId="0" borderId="3" xfId="0" applyNumberFormat="1" applyFont="1" applyBorder="1" applyAlignment="1">
      <alignment vertical="center"/>
    </xf>
    <xf numFmtId="0" fontId="4" fillId="0" borderId="8" xfId="0" applyFont="1" applyBorder="1" applyAlignment="1">
      <alignment vertical="top" wrapText="1"/>
    </xf>
    <xf numFmtId="9" fontId="9" fillId="0" borderId="3" xfId="0" applyNumberFormat="1" applyFont="1" applyBorder="1" applyAlignment="1">
      <alignment horizontal="center" vertical="center" wrapText="1"/>
    </xf>
    <xf numFmtId="3" fontId="7" fillId="0" borderId="3" xfId="1" applyNumberFormat="1" applyFont="1" applyBorder="1" applyAlignment="1">
      <alignment vertical="top"/>
    </xf>
    <xf numFmtId="0" fontId="10" fillId="0" borderId="0" xfId="0" applyFont="1" applyAlignment="1">
      <alignment horizontal="left" vertical="top"/>
    </xf>
    <xf numFmtId="0" fontId="2" fillId="0" borderId="0" xfId="0" applyFont="1" applyAlignment="1">
      <alignment horizontal="center"/>
    </xf>
    <xf numFmtId="10" fontId="4" fillId="0" borderId="3" xfId="0" applyNumberFormat="1" applyFont="1" applyBorder="1" applyAlignment="1">
      <alignment horizontal="center" vertical="center"/>
    </xf>
    <xf numFmtId="9" fontId="4" fillId="0" borderId="3" xfId="0" applyNumberFormat="1" applyFont="1" applyBorder="1" applyAlignment="1">
      <alignment horizontal="center" vertical="center"/>
    </xf>
    <xf numFmtId="9" fontId="4" fillId="0" borderId="3" xfId="1" applyNumberFormat="1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top"/>
    </xf>
    <xf numFmtId="0" fontId="7" fillId="0" borderId="7" xfId="0" applyFont="1" applyBorder="1" applyAlignment="1">
      <alignment horizontal="center" vertical="top"/>
    </xf>
    <xf numFmtId="0" fontId="7" fillId="0" borderId="8" xfId="0" applyFont="1" applyBorder="1" applyAlignment="1">
      <alignment horizontal="center" vertical="top"/>
    </xf>
    <xf numFmtId="0" fontId="7" fillId="0" borderId="3" xfId="0" applyFont="1" applyBorder="1" applyAlignment="1">
      <alignment horizontal="center" vertical="top"/>
    </xf>
    <xf numFmtId="0" fontId="6" fillId="2" borderId="2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right" vertical="top" wrapText="1"/>
    </xf>
    <xf numFmtId="0" fontId="4" fillId="0" borderId="1" xfId="0" applyFont="1" applyBorder="1" applyAlignment="1">
      <alignment horizontal="right" vertical="top" wrapText="1"/>
    </xf>
    <xf numFmtId="0" fontId="5" fillId="0" borderId="0" xfId="0" applyFont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</cellXfs>
  <cellStyles count="3">
    <cellStyle name="Millares" xfId="1" builtinId="3"/>
    <cellStyle name="Normal" xfId="0" builtinId="0"/>
    <cellStyle name="Porcentual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152400</xdr:colOff>
      <xdr:row>0</xdr:row>
      <xdr:rowOff>114300</xdr:rowOff>
    </xdr:from>
    <xdr:to>
      <xdr:col>1</xdr:col>
      <xdr:colOff>1313920</xdr:colOff>
      <xdr:row>5</xdr:row>
      <xdr:rowOff>124097</xdr:rowOff>
    </xdr:to>
    <xdr:pic>
      <xdr:nvPicPr>
        <xdr:cNvPr id="2" name="Imagen 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00150" y="114300"/>
          <a:ext cx="1161520" cy="14099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ATITUD/Desktop/SFyA%20-%20Pozoscan/2014/UED/Reportes%20scap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ATITUD/Desktop/DEP-AREA%20FUN%20SEG%20TRIMESTE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Formato reporte 2"/>
      <sheetName val="01 AFF "/>
      <sheetName val="01 03 AFF"/>
      <sheetName val="Sheet1"/>
      <sheetName val="02 AFF"/>
      <sheetName val="03 01 AFF"/>
      <sheetName val="03 02 AFF"/>
      <sheetName val="04 AFF"/>
      <sheetName val="05 AFF"/>
      <sheetName val="06 AFF"/>
      <sheetName val="07 AFF"/>
      <sheetName val="08 AFF"/>
      <sheetName val="09 AFF"/>
      <sheetName val="10 AFF"/>
      <sheetName val="11 AFF"/>
      <sheetName val="12 AFF"/>
      <sheetName val="13 AFF"/>
      <sheetName val="14 AFF"/>
      <sheetName val="15 AFF"/>
      <sheetName val="16 AFF"/>
      <sheetName val="XX AFF"/>
    </sheetNames>
    <sheetDataSet>
      <sheetData sheetId="0"/>
      <sheetData sheetId="1"/>
      <sheetData sheetId="2"/>
      <sheetData sheetId="3">
        <row r="6">
          <cell r="A6" t="str">
            <v>02E04E005A010000</v>
          </cell>
        </row>
        <row r="113">
          <cell r="A113" t="str">
            <v>03F25E055A010000</v>
          </cell>
        </row>
        <row r="114">
          <cell r="A114" t="str">
            <v>03F25E055A020000</v>
          </cell>
        </row>
        <row r="115">
          <cell r="A115" t="str">
            <v>03F25E055A030000</v>
          </cell>
        </row>
        <row r="116">
          <cell r="A116" t="str">
            <v>03F25E055A040000</v>
          </cell>
        </row>
        <row r="117">
          <cell r="A117" t="str">
            <v>03F25E056A010000</v>
          </cell>
        </row>
        <row r="118">
          <cell r="A118" t="str">
            <v>03F25E057A010000</v>
          </cell>
        </row>
        <row r="119">
          <cell r="A119" t="str">
            <v>03F25E057A020000</v>
          </cell>
        </row>
        <row r="120">
          <cell r="A120" t="str">
            <v>03F25E058A010000</v>
          </cell>
        </row>
        <row r="121">
          <cell r="A121" t="str">
            <v>03F25G059A010000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Sheet2"/>
      <sheetName val="Sheet3"/>
    </sheetNames>
    <sheetDataSet>
      <sheetData sheetId="0">
        <row r="122">
          <cell r="C122">
            <v>3375000</v>
          </cell>
          <cell r="D122">
            <v>1125000</v>
          </cell>
          <cell r="E122">
            <v>0</v>
          </cell>
          <cell r="F122">
            <v>0</v>
          </cell>
          <cell r="G122">
            <v>0</v>
          </cell>
        </row>
        <row r="123">
          <cell r="C123">
            <v>3375000</v>
          </cell>
          <cell r="D123">
            <v>1125000</v>
          </cell>
          <cell r="E123">
            <v>0</v>
          </cell>
          <cell r="F123">
            <v>0</v>
          </cell>
          <cell r="G123">
            <v>0</v>
          </cell>
        </row>
        <row r="124">
          <cell r="C124">
            <v>3375000</v>
          </cell>
          <cell r="D124">
            <v>3375000</v>
          </cell>
          <cell r="E124">
            <v>0</v>
          </cell>
          <cell r="F124">
            <v>0</v>
          </cell>
          <cell r="G124">
            <v>0</v>
          </cell>
        </row>
        <row r="125">
          <cell r="C125">
            <v>0</v>
          </cell>
          <cell r="D125">
            <v>2315994.1800000002</v>
          </cell>
          <cell r="E125">
            <v>0</v>
          </cell>
          <cell r="F125">
            <v>0</v>
          </cell>
          <cell r="G125">
            <v>255994.18</v>
          </cell>
        </row>
        <row r="126">
          <cell r="C126">
            <v>0</v>
          </cell>
          <cell r="D126">
            <v>529542.48</v>
          </cell>
          <cell r="E126">
            <v>0</v>
          </cell>
          <cell r="F126">
            <v>0</v>
          </cell>
          <cell r="G126">
            <v>529542.48</v>
          </cell>
        </row>
        <row r="127">
          <cell r="C127">
            <v>10842000</v>
          </cell>
          <cell r="D127">
            <v>17667224.23</v>
          </cell>
          <cell r="E127">
            <v>0</v>
          </cell>
          <cell r="F127">
            <v>0</v>
          </cell>
          <cell r="G127">
            <v>9030172.5</v>
          </cell>
        </row>
        <row r="128">
          <cell r="C128">
            <v>8250000</v>
          </cell>
          <cell r="D128">
            <v>8250000</v>
          </cell>
          <cell r="E128">
            <v>0</v>
          </cell>
          <cell r="F128">
            <v>0</v>
          </cell>
          <cell r="G128">
            <v>0</v>
          </cell>
        </row>
        <row r="129">
          <cell r="C129">
            <v>4749930</v>
          </cell>
          <cell r="D129">
            <v>4586930</v>
          </cell>
          <cell r="E129">
            <v>65400</v>
          </cell>
          <cell r="F129">
            <v>0</v>
          </cell>
          <cell r="G129">
            <v>1793446.6099999999</v>
          </cell>
        </row>
        <row r="130">
          <cell r="C130">
            <v>6879482.6200000001</v>
          </cell>
          <cell r="D130">
            <v>7172538.4400000004</v>
          </cell>
          <cell r="E130">
            <v>13309</v>
          </cell>
          <cell r="F130">
            <v>3137.8</v>
          </cell>
          <cell r="G130">
            <v>5775265.2999999998</v>
          </cell>
        </row>
      </sheetData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J26"/>
  <sheetViews>
    <sheetView tabSelected="1" zoomScale="80" zoomScaleNormal="80" workbookViewId="0">
      <selection activeCell="M15" sqref="M15"/>
    </sheetView>
  </sheetViews>
  <sheetFormatPr baseColWidth="10" defaultColWidth="11.42578125" defaultRowHeight="14.25"/>
  <cols>
    <col min="1" max="1" width="15.7109375" style="1" customWidth="1"/>
    <col min="2" max="2" width="20.7109375" style="1" customWidth="1"/>
    <col min="3" max="3" width="30.7109375" style="1" customWidth="1"/>
    <col min="4" max="4" width="25.7109375" style="1" customWidth="1"/>
    <col min="5" max="5" width="30.7109375" style="1" customWidth="1"/>
    <col min="6" max="6" width="12" style="41" customWidth="1"/>
    <col min="7" max="7" width="13.5703125" style="1" customWidth="1"/>
    <col min="8" max="9" width="8.7109375" style="1" customWidth="1"/>
    <col min="10" max="10" width="11.42578125" style="41" bestFit="1" customWidth="1"/>
    <col min="11" max="11" width="10.140625" style="1" customWidth="1"/>
    <col min="12" max="12" width="14" style="1" customWidth="1"/>
    <col min="13" max="13" width="13.85546875" style="1" customWidth="1"/>
    <col min="14" max="14" width="16.42578125" style="1" hidden="1" customWidth="1"/>
    <col min="15" max="16" width="13.7109375" style="1" hidden="1" customWidth="1"/>
    <col min="17" max="17" width="17" style="1" hidden="1" customWidth="1"/>
    <col min="18" max="20" width="13.7109375" style="1" hidden="1" customWidth="1"/>
    <col min="21" max="36" width="8.7109375" style="1" hidden="1" customWidth="1"/>
    <col min="37" max="37" width="0" style="1" hidden="1" customWidth="1"/>
    <col min="38" max="16384" width="11.42578125" style="1"/>
  </cols>
  <sheetData>
    <row r="1" spans="1:36" ht="36.75" customHeight="1">
      <c r="C1" s="55" t="s">
        <v>117</v>
      </c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  <c r="T1" s="55"/>
      <c r="U1" s="55"/>
      <c r="V1" s="55"/>
      <c r="W1" s="55"/>
      <c r="X1" s="55"/>
      <c r="Y1" s="55"/>
      <c r="Z1" s="55"/>
      <c r="AA1" s="55"/>
      <c r="AB1" s="55"/>
      <c r="AC1" s="55"/>
      <c r="AD1" s="55"/>
      <c r="AE1" s="55"/>
      <c r="AF1" s="55"/>
      <c r="AG1" s="56" t="s">
        <v>0</v>
      </c>
      <c r="AH1" s="56"/>
      <c r="AI1" s="56"/>
      <c r="AJ1" s="56"/>
    </row>
    <row r="2" spans="1:36" ht="28.5" customHeight="1">
      <c r="C2" s="58" t="s">
        <v>1</v>
      </c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  <c r="X2" s="58"/>
      <c r="Y2" s="58"/>
      <c r="Z2" s="58"/>
      <c r="AA2" s="58"/>
      <c r="AB2" s="58"/>
      <c r="AC2" s="58"/>
      <c r="AD2" s="58"/>
      <c r="AE2" s="58"/>
      <c r="AF2" s="58"/>
      <c r="AG2" s="56"/>
      <c r="AH2" s="56"/>
      <c r="AI2" s="56"/>
      <c r="AJ2" s="56"/>
    </row>
    <row r="3" spans="1:36" ht="15">
      <c r="C3" s="2" t="s">
        <v>2</v>
      </c>
      <c r="D3" s="3"/>
      <c r="E3" s="4" t="s">
        <v>3</v>
      </c>
      <c r="F3" s="3"/>
      <c r="G3" s="3"/>
      <c r="I3" s="3"/>
      <c r="J3" s="3"/>
      <c r="K3" s="3"/>
      <c r="L3" s="3"/>
      <c r="M3" s="3"/>
      <c r="N3" s="3"/>
      <c r="O3" s="3"/>
      <c r="P3" s="3"/>
      <c r="Q3" s="3"/>
      <c r="R3" s="3"/>
      <c r="S3" s="5"/>
      <c r="T3" s="5"/>
      <c r="U3" s="5"/>
      <c r="V3" s="5"/>
      <c r="W3" s="5"/>
      <c r="AG3" s="56"/>
      <c r="AH3" s="56"/>
      <c r="AI3" s="56"/>
      <c r="AJ3" s="56"/>
    </row>
    <row r="4" spans="1:36" ht="15">
      <c r="C4" s="2" t="s">
        <v>4</v>
      </c>
      <c r="D4" s="3"/>
      <c r="E4" s="4" t="s">
        <v>5</v>
      </c>
      <c r="F4" s="3"/>
      <c r="G4" s="3"/>
      <c r="I4" s="3"/>
      <c r="J4" s="3"/>
      <c r="K4" s="3"/>
      <c r="L4" s="3"/>
      <c r="M4" s="3"/>
      <c r="N4" s="3"/>
      <c r="O4" s="3"/>
      <c r="P4" s="3"/>
      <c r="Q4" s="3"/>
      <c r="R4" s="3"/>
      <c r="S4" s="5"/>
      <c r="T4" s="5"/>
      <c r="U4" s="5"/>
      <c r="V4" s="5"/>
      <c r="W4" s="5"/>
      <c r="AG4" s="56"/>
      <c r="AH4" s="56"/>
      <c r="AI4" s="56"/>
      <c r="AJ4" s="56"/>
    </row>
    <row r="5" spans="1:36" ht="15">
      <c r="C5" s="2" t="s">
        <v>6</v>
      </c>
      <c r="D5" s="3"/>
      <c r="E5" s="4" t="s">
        <v>7</v>
      </c>
      <c r="F5" s="3"/>
      <c r="G5" s="3"/>
      <c r="I5" s="3"/>
      <c r="J5" s="3"/>
      <c r="K5" s="3"/>
      <c r="L5" s="3"/>
      <c r="M5" s="3"/>
      <c r="N5" s="3"/>
      <c r="O5" s="3"/>
      <c r="P5" s="3"/>
      <c r="Q5" s="3"/>
      <c r="R5" s="3"/>
      <c r="S5" s="5"/>
      <c r="T5" s="5"/>
      <c r="U5" s="5"/>
      <c r="V5" s="5"/>
      <c r="W5" s="5"/>
      <c r="AG5" s="56"/>
      <c r="AH5" s="56"/>
      <c r="AI5" s="56"/>
      <c r="AJ5" s="56"/>
    </row>
    <row r="6" spans="1:36" ht="21" customHeight="1">
      <c r="C6" s="2" t="s">
        <v>8</v>
      </c>
      <c r="D6" s="6"/>
      <c r="E6" s="7" t="s">
        <v>9</v>
      </c>
      <c r="F6" s="6"/>
      <c r="G6" s="6"/>
      <c r="I6" s="6"/>
      <c r="J6" s="6"/>
      <c r="K6" s="6"/>
      <c r="L6" s="6"/>
      <c r="M6" s="6"/>
      <c r="N6" s="6"/>
      <c r="O6" s="6"/>
      <c r="P6" s="3"/>
      <c r="Q6" s="3"/>
      <c r="R6" s="3"/>
      <c r="S6" s="5"/>
      <c r="T6" s="5"/>
      <c r="U6" s="5"/>
      <c r="V6" s="5"/>
      <c r="W6" s="5"/>
      <c r="AG6" s="57"/>
      <c r="AH6" s="57"/>
      <c r="AI6" s="57"/>
      <c r="AJ6" s="57"/>
    </row>
    <row r="7" spans="1:36" ht="27" customHeight="1">
      <c r="A7" s="49" t="s">
        <v>10</v>
      </c>
      <c r="B7" s="52" t="s">
        <v>11</v>
      </c>
      <c r="C7" s="52"/>
      <c r="D7" s="52"/>
      <c r="E7" s="52"/>
      <c r="F7" s="52"/>
      <c r="G7" s="52"/>
      <c r="H7" s="60" t="s">
        <v>12</v>
      </c>
      <c r="I7" s="60"/>
      <c r="J7" s="60"/>
      <c r="K7" s="60"/>
      <c r="L7" s="60"/>
      <c r="M7" s="60"/>
      <c r="N7" s="60"/>
      <c r="O7" s="52" t="s">
        <v>13</v>
      </c>
      <c r="P7" s="52"/>
      <c r="Q7" s="52"/>
      <c r="R7" s="52"/>
      <c r="S7" s="52"/>
      <c r="T7" s="52"/>
      <c r="U7" s="61" t="s">
        <v>14</v>
      </c>
      <c r="V7" s="62"/>
      <c r="W7" s="62"/>
      <c r="X7" s="62"/>
      <c r="Y7" s="62"/>
      <c r="Z7" s="62"/>
      <c r="AA7" s="62"/>
      <c r="AB7" s="62"/>
      <c r="AC7" s="62"/>
      <c r="AD7" s="62"/>
      <c r="AE7" s="62"/>
      <c r="AF7" s="62"/>
      <c r="AG7" s="62"/>
      <c r="AH7" s="62"/>
      <c r="AI7" s="62"/>
      <c r="AJ7" s="63"/>
    </row>
    <row r="8" spans="1:36" ht="21.75" customHeight="1">
      <c r="A8" s="59"/>
      <c r="B8" s="52" t="s">
        <v>15</v>
      </c>
      <c r="C8" s="52" t="s">
        <v>16</v>
      </c>
      <c r="D8" s="52" t="s">
        <v>17</v>
      </c>
      <c r="E8" s="52" t="s">
        <v>18</v>
      </c>
      <c r="F8" s="60" t="s">
        <v>19</v>
      </c>
      <c r="G8" s="60" t="s">
        <v>20</v>
      </c>
      <c r="H8" s="52" t="s">
        <v>21</v>
      </c>
      <c r="I8" s="52"/>
      <c r="J8" s="52"/>
      <c r="K8" s="52"/>
      <c r="L8" s="53" t="s">
        <v>22</v>
      </c>
      <c r="M8" s="53" t="s">
        <v>23</v>
      </c>
      <c r="N8" s="53" t="s">
        <v>24</v>
      </c>
      <c r="O8" s="54" t="s">
        <v>25</v>
      </c>
      <c r="P8" s="49" t="s">
        <v>26</v>
      </c>
      <c r="Q8" s="49" t="s">
        <v>27</v>
      </c>
      <c r="R8" s="49" t="s">
        <v>28</v>
      </c>
      <c r="S8" s="51" t="s">
        <v>29</v>
      </c>
      <c r="T8" s="54" t="s">
        <v>30</v>
      </c>
      <c r="U8" s="61" t="s">
        <v>27</v>
      </c>
      <c r="V8" s="62"/>
      <c r="W8" s="62"/>
      <c r="X8" s="63"/>
      <c r="Y8" s="61" t="s">
        <v>28</v>
      </c>
      <c r="Z8" s="62"/>
      <c r="AA8" s="62"/>
      <c r="AB8" s="63"/>
      <c r="AC8" s="64" t="s">
        <v>29</v>
      </c>
      <c r="AD8" s="65"/>
      <c r="AE8" s="65"/>
      <c r="AF8" s="66"/>
      <c r="AG8" s="61" t="s">
        <v>30</v>
      </c>
      <c r="AH8" s="62"/>
      <c r="AI8" s="62"/>
      <c r="AJ8" s="63"/>
    </row>
    <row r="9" spans="1:36" ht="15">
      <c r="A9" s="50"/>
      <c r="B9" s="52"/>
      <c r="C9" s="52"/>
      <c r="D9" s="52"/>
      <c r="E9" s="52"/>
      <c r="F9" s="60"/>
      <c r="G9" s="60"/>
      <c r="H9" s="8" t="s">
        <v>31</v>
      </c>
      <c r="I9" s="8" t="s">
        <v>32</v>
      </c>
      <c r="J9" s="8" t="s">
        <v>33</v>
      </c>
      <c r="K9" s="8" t="s">
        <v>34</v>
      </c>
      <c r="L9" s="53"/>
      <c r="M9" s="53"/>
      <c r="N9" s="53"/>
      <c r="O9" s="54"/>
      <c r="P9" s="50"/>
      <c r="Q9" s="50"/>
      <c r="R9" s="50"/>
      <c r="S9" s="51"/>
      <c r="T9" s="54"/>
      <c r="U9" s="9" t="s">
        <v>31</v>
      </c>
      <c r="V9" s="9" t="s">
        <v>32</v>
      </c>
      <c r="W9" s="9" t="s">
        <v>33</v>
      </c>
      <c r="X9" s="9" t="s">
        <v>34</v>
      </c>
      <c r="Y9" s="9" t="s">
        <v>31</v>
      </c>
      <c r="Z9" s="9" t="s">
        <v>32</v>
      </c>
      <c r="AA9" s="9" t="s">
        <v>33</v>
      </c>
      <c r="AB9" s="9" t="s">
        <v>34</v>
      </c>
      <c r="AC9" s="9" t="s">
        <v>31</v>
      </c>
      <c r="AD9" s="9" t="s">
        <v>32</v>
      </c>
      <c r="AE9" s="9" t="s">
        <v>33</v>
      </c>
      <c r="AF9" s="9" t="s">
        <v>34</v>
      </c>
      <c r="AG9" s="9" t="s">
        <v>31</v>
      </c>
      <c r="AH9" s="9" t="s">
        <v>32</v>
      </c>
      <c r="AI9" s="9" t="s">
        <v>33</v>
      </c>
      <c r="AJ9" s="9" t="s">
        <v>34</v>
      </c>
    </row>
    <row r="10" spans="1:36" ht="114.75">
      <c r="A10" s="10" t="s">
        <v>35</v>
      </c>
      <c r="B10" s="11"/>
      <c r="C10" s="12" t="s">
        <v>36</v>
      </c>
      <c r="D10" s="12" t="s">
        <v>37</v>
      </c>
      <c r="E10" s="12" t="s">
        <v>38</v>
      </c>
      <c r="F10" s="13" t="s">
        <v>39</v>
      </c>
      <c r="G10" s="13"/>
      <c r="H10" s="14" t="s">
        <v>40</v>
      </c>
      <c r="I10" s="14" t="s">
        <v>40</v>
      </c>
      <c r="J10" s="42">
        <v>5.8999999999999997E-2</v>
      </c>
      <c r="K10" s="42">
        <v>5.8999999999999997E-2</v>
      </c>
      <c r="L10" s="14" t="s">
        <v>40</v>
      </c>
      <c r="M10" s="42">
        <v>5.8999999999999997E-2</v>
      </c>
      <c r="N10" s="14"/>
      <c r="O10" s="16">
        <f>O11</f>
        <v>40847612.619999997</v>
      </c>
      <c r="P10" s="16">
        <f t="shared" ref="P10:T10" si="0">P11</f>
        <v>45617686.849999994</v>
      </c>
      <c r="Q10" s="16">
        <f t="shared" si="0"/>
        <v>79909</v>
      </c>
      <c r="R10" s="16">
        <f t="shared" si="0"/>
        <v>3137.8</v>
      </c>
      <c r="S10" s="16">
        <f t="shared" si="0"/>
        <v>16854878.59</v>
      </c>
      <c r="T10" s="16">
        <f t="shared" si="0"/>
        <v>0</v>
      </c>
      <c r="U10" s="17">
        <v>8.1758873580933713E-4</v>
      </c>
      <c r="V10" s="18">
        <v>1.9562710003001396E-3</v>
      </c>
      <c r="W10" s="19"/>
      <c r="X10" s="20"/>
      <c r="Y10" s="17">
        <v>3.2700289826548993E-5</v>
      </c>
      <c r="Z10" s="21">
        <v>7.6817218895766157E-5</v>
      </c>
      <c r="AA10" s="20"/>
      <c r="AB10" s="20"/>
      <c r="AC10" s="17">
        <v>6.9718222732529728E-2</v>
      </c>
      <c r="AD10" s="21">
        <v>0.41262824211536503</v>
      </c>
      <c r="AE10" s="20"/>
      <c r="AF10" s="20"/>
      <c r="AG10" s="17">
        <v>0.57712981839738875</v>
      </c>
      <c r="AH10" s="21">
        <v>0</v>
      </c>
      <c r="AI10" s="20"/>
      <c r="AJ10" s="22"/>
    </row>
    <row r="11" spans="1:36" ht="102">
      <c r="A11" s="10" t="s">
        <v>41</v>
      </c>
      <c r="B11" s="15"/>
      <c r="C11" s="23" t="s">
        <v>42</v>
      </c>
      <c r="D11" s="12" t="s">
        <v>43</v>
      </c>
      <c r="E11" s="12" t="s">
        <v>44</v>
      </c>
      <c r="F11" s="13" t="s">
        <v>39</v>
      </c>
      <c r="G11" s="24" t="s">
        <v>45</v>
      </c>
      <c r="H11" s="14" t="s">
        <v>40</v>
      </c>
      <c r="I11" s="14" t="s">
        <v>40</v>
      </c>
      <c r="J11" s="44">
        <v>1</v>
      </c>
      <c r="K11" s="44">
        <v>1</v>
      </c>
      <c r="L11" s="14" t="s">
        <v>40</v>
      </c>
      <c r="M11" s="44">
        <v>1</v>
      </c>
      <c r="N11" s="14"/>
      <c r="O11" s="25">
        <f>SUM(O12:O16)</f>
        <v>40847612.619999997</v>
      </c>
      <c r="P11" s="25">
        <f t="shared" ref="P11:T11" si="1">SUM(P12:P16)</f>
        <v>45617686.849999994</v>
      </c>
      <c r="Q11" s="25">
        <f t="shared" si="1"/>
        <v>79909</v>
      </c>
      <c r="R11" s="25">
        <f t="shared" si="1"/>
        <v>3137.8</v>
      </c>
      <c r="S11" s="25">
        <f t="shared" si="1"/>
        <v>16854878.59</v>
      </c>
      <c r="T11" s="25">
        <f t="shared" si="1"/>
        <v>0</v>
      </c>
      <c r="U11" s="17">
        <v>8.1758873580933713E-4</v>
      </c>
      <c r="V11" s="18">
        <v>1.9562710003001396E-3</v>
      </c>
      <c r="W11" s="19"/>
      <c r="X11" s="20"/>
      <c r="Y11" s="17">
        <v>3.2700289826548993E-5</v>
      </c>
      <c r="Z11" s="21">
        <v>7.6817218895766157E-5</v>
      </c>
      <c r="AA11" s="20"/>
      <c r="AB11" s="20"/>
      <c r="AC11" s="17">
        <v>6.9718222732529728E-2</v>
      </c>
      <c r="AD11" s="21">
        <v>0.41262824211536503</v>
      </c>
      <c r="AE11" s="20"/>
      <c r="AF11" s="20"/>
      <c r="AG11" s="17">
        <v>0.57712981839738875</v>
      </c>
      <c r="AH11" s="21">
        <v>0</v>
      </c>
      <c r="AI11" s="20"/>
      <c r="AJ11" s="22"/>
    </row>
    <row r="12" spans="1:36" ht="76.5">
      <c r="A12" s="45" t="s">
        <v>46</v>
      </c>
      <c r="B12" s="26" t="s">
        <v>47</v>
      </c>
      <c r="C12" s="23" t="s">
        <v>48</v>
      </c>
      <c r="D12" s="23" t="s">
        <v>49</v>
      </c>
      <c r="E12" s="23" t="s">
        <v>50</v>
      </c>
      <c r="F12" s="13" t="s">
        <v>39</v>
      </c>
      <c r="G12" s="27" t="s">
        <v>51</v>
      </c>
      <c r="H12" s="14" t="s">
        <v>40</v>
      </c>
      <c r="I12" s="14" t="s">
        <v>40</v>
      </c>
      <c r="J12" s="42">
        <v>0.13469999999999999</v>
      </c>
      <c r="K12" s="42">
        <v>0.13469999999999999</v>
      </c>
      <c r="L12" s="14" t="s">
        <v>40</v>
      </c>
      <c r="M12" s="42">
        <v>0.13469999999999999</v>
      </c>
      <c r="N12" s="14"/>
      <c r="O12" s="25">
        <f>O17+O18+O19+O20</f>
        <v>10125000</v>
      </c>
      <c r="P12" s="25">
        <f t="shared" ref="P12:T12" si="2">P17+P18+P19+P20</f>
        <v>5625000</v>
      </c>
      <c r="Q12" s="25">
        <f t="shared" si="2"/>
        <v>0</v>
      </c>
      <c r="R12" s="25">
        <f t="shared" si="2"/>
        <v>0</v>
      </c>
      <c r="S12" s="25">
        <f t="shared" si="2"/>
        <v>0</v>
      </c>
      <c r="T12" s="25">
        <f t="shared" si="2"/>
        <v>0</v>
      </c>
      <c r="U12" s="17">
        <v>0</v>
      </c>
      <c r="V12" s="18">
        <v>0</v>
      </c>
      <c r="W12" s="19"/>
      <c r="X12" s="20"/>
      <c r="Y12" s="17">
        <v>0</v>
      </c>
      <c r="Z12" s="21">
        <v>0</v>
      </c>
      <c r="AA12" s="20"/>
      <c r="AB12" s="20"/>
      <c r="AC12" s="17">
        <v>0</v>
      </c>
      <c r="AD12" s="21">
        <v>0</v>
      </c>
      <c r="AE12" s="20"/>
      <c r="AF12" s="20"/>
      <c r="AG12" s="17">
        <v>1.7577605254320987</v>
      </c>
      <c r="AH12" s="21">
        <v>0</v>
      </c>
      <c r="AI12" s="20"/>
      <c r="AJ12" s="22"/>
    </row>
    <row r="13" spans="1:36" ht="63.75">
      <c r="A13" s="46"/>
      <c r="B13" s="28" t="s">
        <v>52</v>
      </c>
      <c r="C13" s="23" t="s">
        <v>53</v>
      </c>
      <c r="D13" s="29" t="s">
        <v>54</v>
      </c>
      <c r="E13" s="29" t="s">
        <v>55</v>
      </c>
      <c r="F13" s="13" t="s">
        <v>39</v>
      </c>
      <c r="G13" s="27" t="s">
        <v>116</v>
      </c>
      <c r="H13" s="14" t="s">
        <v>40</v>
      </c>
      <c r="I13" s="14" t="s">
        <v>40</v>
      </c>
      <c r="J13" s="43">
        <v>1</v>
      </c>
      <c r="K13" s="43">
        <v>1</v>
      </c>
      <c r="L13" s="14" t="s">
        <v>40</v>
      </c>
      <c r="M13" s="43">
        <v>1</v>
      </c>
      <c r="N13" s="30" t="s">
        <v>56</v>
      </c>
      <c r="O13" s="31">
        <v>1200</v>
      </c>
      <c r="P13" s="32">
        <f t="shared" ref="P13:T13" si="3">P21</f>
        <v>2315994.1800000002</v>
      </c>
      <c r="Q13" s="31">
        <v>1200</v>
      </c>
      <c r="R13" s="32">
        <f t="shared" si="3"/>
        <v>0</v>
      </c>
      <c r="S13" s="32">
        <f t="shared" si="3"/>
        <v>255994.18</v>
      </c>
      <c r="T13" s="32">
        <f t="shared" si="3"/>
        <v>0</v>
      </c>
      <c r="U13" s="17">
        <v>1</v>
      </c>
      <c r="V13" s="18">
        <v>1</v>
      </c>
      <c r="W13" s="19"/>
      <c r="X13" s="20"/>
      <c r="Y13" s="17">
        <v>0</v>
      </c>
      <c r="Z13" s="21">
        <v>0</v>
      </c>
      <c r="AA13" s="20"/>
      <c r="AB13" s="20"/>
      <c r="AC13" s="17">
        <v>123.75</v>
      </c>
      <c r="AD13" s="21">
        <v>213.32848333333334</v>
      </c>
      <c r="AE13" s="20"/>
      <c r="AF13" s="20"/>
      <c r="AG13" s="17">
        <v>262.5874833333333</v>
      </c>
      <c r="AH13" s="21">
        <v>0</v>
      </c>
      <c r="AI13" s="20"/>
      <c r="AJ13" s="22"/>
    </row>
    <row r="14" spans="1:36" ht="63.75">
      <c r="A14" s="46"/>
      <c r="B14" s="28" t="s">
        <v>57</v>
      </c>
      <c r="C14" s="23" t="s">
        <v>58</v>
      </c>
      <c r="D14" s="29" t="s">
        <v>59</v>
      </c>
      <c r="E14" s="29" t="s">
        <v>60</v>
      </c>
      <c r="F14" s="13" t="s">
        <v>39</v>
      </c>
      <c r="G14" s="27" t="s">
        <v>61</v>
      </c>
      <c r="H14" s="14" t="s">
        <v>40</v>
      </c>
      <c r="I14" s="14" t="s">
        <v>40</v>
      </c>
      <c r="J14" s="42">
        <v>0.86550000000000005</v>
      </c>
      <c r="K14" s="42">
        <v>0.86550000000000005</v>
      </c>
      <c r="L14" s="14" t="s">
        <v>40</v>
      </c>
      <c r="M14" s="42">
        <v>0.86550000000000005</v>
      </c>
      <c r="N14" s="14"/>
      <c r="O14" s="32">
        <f>O23+O24</f>
        <v>19092000</v>
      </c>
      <c r="P14" s="32">
        <f t="shared" ref="P14:T14" si="4">P23+P24</f>
        <v>25917224.23</v>
      </c>
      <c r="Q14" s="32">
        <f t="shared" si="4"/>
        <v>0</v>
      </c>
      <c r="R14" s="32">
        <f t="shared" si="4"/>
        <v>0</v>
      </c>
      <c r="S14" s="32">
        <f t="shared" si="4"/>
        <v>9030172.5</v>
      </c>
      <c r="T14" s="32">
        <f t="shared" si="4"/>
        <v>0</v>
      </c>
      <c r="U14" s="17">
        <v>0</v>
      </c>
      <c r="V14" s="18">
        <v>0</v>
      </c>
      <c r="W14" s="19"/>
      <c r="X14" s="20"/>
      <c r="Y14" s="17">
        <v>0</v>
      </c>
      <c r="Z14" s="21">
        <v>0</v>
      </c>
      <c r="AA14" s="20"/>
      <c r="AB14" s="20"/>
      <c r="AC14" s="17">
        <v>0</v>
      </c>
      <c r="AD14" s="21">
        <v>0.47298200817096164</v>
      </c>
      <c r="AE14" s="20"/>
      <c r="AF14" s="20"/>
      <c r="AG14" s="17">
        <v>0</v>
      </c>
      <c r="AH14" s="21">
        <v>0</v>
      </c>
      <c r="AI14" s="20"/>
      <c r="AJ14" s="22"/>
    </row>
    <row r="15" spans="1:36" ht="76.5">
      <c r="A15" s="46"/>
      <c r="B15" s="28" t="s">
        <v>62</v>
      </c>
      <c r="C15" s="23" t="s">
        <v>63</v>
      </c>
      <c r="D15" s="29" t="s">
        <v>64</v>
      </c>
      <c r="E15" s="29" t="s">
        <v>65</v>
      </c>
      <c r="F15" s="13" t="s">
        <v>39</v>
      </c>
      <c r="G15" s="27" t="s">
        <v>66</v>
      </c>
      <c r="H15" s="14" t="s">
        <v>40</v>
      </c>
      <c r="I15" s="14" t="s">
        <v>40</v>
      </c>
      <c r="J15" s="42">
        <v>0.91210000000000002</v>
      </c>
      <c r="K15" s="42">
        <v>0.91210000000000002</v>
      </c>
      <c r="L15" s="14" t="s">
        <v>40</v>
      </c>
      <c r="M15" s="42">
        <v>0.91210000000000002</v>
      </c>
      <c r="N15" s="14"/>
      <c r="O15" s="32">
        <f>O25</f>
        <v>4749930</v>
      </c>
      <c r="P15" s="32">
        <f t="shared" ref="P15:T16" si="5">P25</f>
        <v>4586930</v>
      </c>
      <c r="Q15" s="32">
        <f t="shared" si="5"/>
        <v>65400</v>
      </c>
      <c r="R15" s="32">
        <f t="shared" si="5"/>
        <v>0</v>
      </c>
      <c r="S15" s="32">
        <f t="shared" si="5"/>
        <v>1793446.6099999999</v>
      </c>
      <c r="T15" s="32">
        <f t="shared" si="5"/>
        <v>0</v>
      </c>
      <c r="U15" s="17">
        <v>7.0130457390304851E-3</v>
      </c>
      <c r="V15" s="18">
        <v>1.3768623958668865E-2</v>
      </c>
      <c r="W15" s="19"/>
      <c r="X15" s="20"/>
      <c r="Y15" s="17">
        <v>0</v>
      </c>
      <c r="Z15" s="21">
        <v>0</v>
      </c>
      <c r="AA15" s="20"/>
      <c r="AB15" s="20"/>
      <c r="AC15" s="17">
        <v>0.11988076106108994</v>
      </c>
      <c r="AD15" s="21">
        <v>0.37757327160610787</v>
      </c>
      <c r="AE15" s="20"/>
      <c r="AF15" s="20"/>
      <c r="AG15" s="17">
        <v>0.39763768128145915</v>
      </c>
      <c r="AH15" s="21">
        <v>0</v>
      </c>
      <c r="AI15" s="20"/>
      <c r="AJ15" s="22"/>
    </row>
    <row r="16" spans="1:36" ht="89.25">
      <c r="A16" s="47"/>
      <c r="B16" s="28" t="s">
        <v>67</v>
      </c>
      <c r="C16" s="23" t="s">
        <v>68</v>
      </c>
      <c r="D16" s="29" t="s">
        <v>69</v>
      </c>
      <c r="E16" s="29" t="s">
        <v>70</v>
      </c>
      <c r="F16" s="13" t="s">
        <v>39</v>
      </c>
      <c r="G16" s="27" t="s">
        <v>71</v>
      </c>
      <c r="H16" s="14" t="s">
        <v>40</v>
      </c>
      <c r="I16" s="14" t="s">
        <v>40</v>
      </c>
      <c r="J16" s="42">
        <v>0.85709999999999997</v>
      </c>
      <c r="K16" s="42">
        <v>0.85709999999999997</v>
      </c>
      <c r="L16" s="14" t="s">
        <v>40</v>
      </c>
      <c r="M16" s="42">
        <v>0.85709999999999997</v>
      </c>
      <c r="N16" s="14"/>
      <c r="O16" s="32">
        <f>O26</f>
        <v>6879482.6200000001</v>
      </c>
      <c r="P16" s="32">
        <f t="shared" si="5"/>
        <v>7172538.4400000004</v>
      </c>
      <c r="Q16" s="32">
        <f t="shared" si="5"/>
        <v>13309</v>
      </c>
      <c r="R16" s="32">
        <f t="shared" si="5"/>
        <v>3137.8</v>
      </c>
      <c r="S16" s="32">
        <f t="shared" si="5"/>
        <v>5775265.2999999998</v>
      </c>
      <c r="T16" s="32">
        <f t="shared" si="5"/>
        <v>0</v>
      </c>
      <c r="U16" s="17">
        <v>0</v>
      </c>
      <c r="V16" s="18">
        <v>1.9345931569487707E-3</v>
      </c>
      <c r="W16" s="19"/>
      <c r="X16" s="20"/>
      <c r="Y16" s="17">
        <v>1.6741693138195486E-4</v>
      </c>
      <c r="Z16" s="21">
        <v>4.5610988112358952E-4</v>
      </c>
      <c r="AA16" s="20"/>
      <c r="AB16" s="20"/>
      <c r="AC16" s="17">
        <v>0.26986397373112403</v>
      </c>
      <c r="AD16" s="21">
        <v>0.8394912261585159</v>
      </c>
      <c r="AE16" s="20"/>
      <c r="AF16" s="20"/>
      <c r="AG16" s="17">
        <v>0.52896767657752941</v>
      </c>
      <c r="AH16" s="21">
        <v>0</v>
      </c>
      <c r="AI16" s="20"/>
      <c r="AJ16" s="22"/>
    </row>
    <row r="17" spans="1:36" ht="114.75">
      <c r="A17" s="48" t="s">
        <v>72</v>
      </c>
      <c r="B17" s="33" t="str">
        <f>[1]Sheet1!A113</f>
        <v>03F25E055A010000</v>
      </c>
      <c r="C17" s="29" t="s">
        <v>73</v>
      </c>
      <c r="D17" s="29" t="s">
        <v>74</v>
      </c>
      <c r="E17" s="29" t="s">
        <v>75</v>
      </c>
      <c r="F17" s="13" t="s">
        <v>76</v>
      </c>
      <c r="G17" s="27" t="s">
        <v>77</v>
      </c>
      <c r="H17" s="14" t="s">
        <v>40</v>
      </c>
      <c r="I17" s="14" t="s">
        <v>40</v>
      </c>
      <c r="J17" s="43">
        <v>2.4</v>
      </c>
      <c r="K17" s="43">
        <v>2.4</v>
      </c>
      <c r="L17" s="14" t="s">
        <v>40</v>
      </c>
      <c r="M17" s="43">
        <v>2.4</v>
      </c>
      <c r="N17" s="34"/>
      <c r="O17" s="35"/>
      <c r="P17" s="35"/>
      <c r="Q17" s="35"/>
      <c r="R17" s="35"/>
      <c r="S17" s="35"/>
      <c r="T17" s="35"/>
      <c r="U17" s="17">
        <v>0</v>
      </c>
      <c r="V17" s="18" t="e">
        <v>#DIV/0!</v>
      </c>
      <c r="W17" s="36"/>
      <c r="X17" s="20"/>
      <c r="Y17" s="17">
        <v>0</v>
      </c>
      <c r="Z17" s="21" t="e">
        <v>#DIV/0!</v>
      </c>
      <c r="AA17" s="20"/>
      <c r="AB17" s="20"/>
      <c r="AC17" s="17">
        <v>0</v>
      </c>
      <c r="AD17" s="21" t="e">
        <v>#DIV/0!</v>
      </c>
      <c r="AE17" s="20"/>
      <c r="AF17" s="20"/>
      <c r="AG17" s="17">
        <v>5.2732815762962968</v>
      </c>
      <c r="AH17" s="21" t="e">
        <v>#DIV/0!</v>
      </c>
      <c r="AI17" s="20"/>
      <c r="AJ17" s="22"/>
    </row>
    <row r="18" spans="1:36" ht="89.25">
      <c r="A18" s="48"/>
      <c r="B18" s="33" t="str">
        <f>[1]Sheet1!A114</f>
        <v>03F25E055A020000</v>
      </c>
      <c r="C18" s="37" t="s">
        <v>78</v>
      </c>
      <c r="D18" s="37" t="s">
        <v>79</v>
      </c>
      <c r="E18" s="29" t="s">
        <v>80</v>
      </c>
      <c r="F18" s="13" t="s">
        <v>76</v>
      </c>
      <c r="G18" s="27" t="s">
        <v>81</v>
      </c>
      <c r="H18" s="14" t="s">
        <v>40</v>
      </c>
      <c r="I18" s="14" t="s">
        <v>40</v>
      </c>
      <c r="J18" s="42">
        <v>0.86609999999999998</v>
      </c>
      <c r="K18" s="42">
        <v>0.86609999999999998</v>
      </c>
      <c r="L18" s="14" t="s">
        <v>40</v>
      </c>
      <c r="M18" s="42">
        <v>0.86609999999999998</v>
      </c>
      <c r="N18" s="34"/>
      <c r="O18" s="35">
        <f>[2]Sheet1!C122</f>
        <v>3375000</v>
      </c>
      <c r="P18" s="35">
        <f>[2]Sheet1!D122</f>
        <v>1125000</v>
      </c>
      <c r="Q18" s="35">
        <f>[2]Sheet1!E122</f>
        <v>0</v>
      </c>
      <c r="R18" s="35">
        <f>[2]Sheet1!F122</f>
        <v>0</v>
      </c>
      <c r="S18" s="35">
        <f>[2]Sheet1!G122</f>
        <v>0</v>
      </c>
      <c r="T18" s="35"/>
      <c r="U18" s="17" t="e">
        <v>#DIV/0!</v>
      </c>
      <c r="V18" s="18">
        <v>0</v>
      </c>
      <c r="W18" s="19"/>
      <c r="X18" s="20"/>
      <c r="Y18" s="17" t="e">
        <v>#DIV/0!</v>
      </c>
      <c r="Z18" s="21">
        <v>0</v>
      </c>
      <c r="AA18" s="20"/>
      <c r="AB18" s="20"/>
      <c r="AC18" s="17" t="e">
        <v>#DIV/0!</v>
      </c>
      <c r="AD18" s="21">
        <v>0</v>
      </c>
      <c r="AE18" s="20"/>
      <c r="AF18" s="20"/>
      <c r="AG18" s="17" t="e">
        <v>#DIV/0!</v>
      </c>
      <c r="AH18" s="21">
        <v>0</v>
      </c>
      <c r="AI18" s="20"/>
      <c r="AJ18" s="22"/>
    </row>
    <row r="19" spans="1:36" ht="120">
      <c r="A19" s="48"/>
      <c r="B19" s="33" t="str">
        <f>[1]Sheet1!A115</f>
        <v>03F25E055A030000</v>
      </c>
      <c r="C19" s="29" t="s">
        <v>82</v>
      </c>
      <c r="D19" s="29" t="s">
        <v>83</v>
      </c>
      <c r="E19" s="29" t="s">
        <v>84</v>
      </c>
      <c r="F19" s="13" t="s">
        <v>76</v>
      </c>
      <c r="G19" s="38" t="s">
        <v>85</v>
      </c>
      <c r="H19" s="14" t="s">
        <v>40</v>
      </c>
      <c r="I19" s="14" t="s">
        <v>40</v>
      </c>
      <c r="J19" s="42">
        <v>0.56950000000000001</v>
      </c>
      <c r="K19" s="42">
        <v>0.56950000000000001</v>
      </c>
      <c r="L19" s="14" t="s">
        <v>40</v>
      </c>
      <c r="M19" s="42">
        <v>0.56950000000000001</v>
      </c>
      <c r="N19" s="34"/>
      <c r="O19" s="35">
        <f>[2]Sheet1!C123</f>
        <v>3375000</v>
      </c>
      <c r="P19" s="35">
        <f>[2]Sheet1!D123</f>
        <v>1125000</v>
      </c>
      <c r="Q19" s="35">
        <f>[2]Sheet1!E123</f>
        <v>0</v>
      </c>
      <c r="R19" s="35">
        <f>[2]Sheet1!F123</f>
        <v>0</v>
      </c>
      <c r="S19" s="35">
        <f>[2]Sheet1!G123</f>
        <v>0</v>
      </c>
      <c r="T19" s="35"/>
      <c r="U19" s="17">
        <v>0</v>
      </c>
      <c r="V19" s="18">
        <v>0</v>
      </c>
      <c r="W19" s="36"/>
      <c r="X19" s="20"/>
      <c r="Y19" s="17">
        <v>0</v>
      </c>
      <c r="Z19" s="21">
        <v>0</v>
      </c>
      <c r="AA19" s="20"/>
      <c r="AB19" s="20"/>
      <c r="AC19" s="17">
        <v>0</v>
      </c>
      <c r="AD19" s="21">
        <v>0</v>
      </c>
      <c r="AE19" s="20"/>
      <c r="AF19" s="20"/>
      <c r="AG19" s="17">
        <v>0</v>
      </c>
      <c r="AH19" s="21">
        <v>0</v>
      </c>
      <c r="AI19" s="20"/>
      <c r="AJ19" s="22"/>
    </row>
    <row r="20" spans="1:36" ht="132">
      <c r="A20" s="48"/>
      <c r="B20" s="33" t="str">
        <f>[1]Sheet1!A116</f>
        <v>03F25E055A040000</v>
      </c>
      <c r="C20" s="29" t="s">
        <v>86</v>
      </c>
      <c r="D20" s="29" t="s">
        <v>87</v>
      </c>
      <c r="E20" s="23" t="s">
        <v>88</v>
      </c>
      <c r="F20" s="13" t="s">
        <v>76</v>
      </c>
      <c r="G20" s="38" t="s">
        <v>89</v>
      </c>
      <c r="H20" s="14" t="s">
        <v>40</v>
      </c>
      <c r="I20" s="14" t="s">
        <v>40</v>
      </c>
      <c r="J20" s="42">
        <v>1.3076000000000001</v>
      </c>
      <c r="K20" s="42">
        <v>1.3076000000000001</v>
      </c>
      <c r="L20" s="14" t="s">
        <v>40</v>
      </c>
      <c r="M20" s="42">
        <v>1.3076000000000001</v>
      </c>
      <c r="N20" s="34"/>
      <c r="O20" s="35">
        <f>[2]Sheet1!C124</f>
        <v>3375000</v>
      </c>
      <c r="P20" s="35">
        <f>[2]Sheet1!D124</f>
        <v>3375000</v>
      </c>
      <c r="Q20" s="35">
        <f>[2]Sheet1!E124</f>
        <v>0</v>
      </c>
      <c r="R20" s="35">
        <f>[2]Sheet1!F124</f>
        <v>0</v>
      </c>
      <c r="S20" s="35">
        <f>[2]Sheet1!G124</f>
        <v>0</v>
      </c>
      <c r="T20" s="35"/>
      <c r="U20" s="17">
        <v>0</v>
      </c>
      <c r="V20" s="18">
        <v>0</v>
      </c>
      <c r="W20" s="19"/>
      <c r="X20" s="20"/>
      <c r="Y20" s="17">
        <v>0</v>
      </c>
      <c r="Z20" s="21">
        <v>0</v>
      </c>
      <c r="AA20" s="20"/>
      <c r="AB20" s="20"/>
      <c r="AC20" s="17">
        <v>0</v>
      </c>
      <c r="AD20" s="21">
        <v>0</v>
      </c>
      <c r="AE20" s="20"/>
      <c r="AF20" s="20"/>
      <c r="AG20" s="17">
        <v>0</v>
      </c>
      <c r="AH20" s="21">
        <v>0</v>
      </c>
      <c r="AI20" s="20"/>
      <c r="AJ20" s="22"/>
    </row>
    <row r="21" spans="1:36" ht="89.25">
      <c r="A21" s="48"/>
      <c r="B21" s="33" t="str">
        <f>[1]Sheet1!A117</f>
        <v>03F25E056A010000</v>
      </c>
      <c r="C21" s="29" t="s">
        <v>90</v>
      </c>
      <c r="D21" s="29" t="s">
        <v>91</v>
      </c>
      <c r="E21" s="23" t="s">
        <v>92</v>
      </c>
      <c r="F21" s="13" t="s">
        <v>76</v>
      </c>
      <c r="G21" s="27" t="s">
        <v>93</v>
      </c>
      <c r="H21" s="14" t="s">
        <v>40</v>
      </c>
      <c r="I21" s="14" t="s">
        <v>40</v>
      </c>
      <c r="J21" s="43">
        <v>1</v>
      </c>
      <c r="K21" s="43">
        <v>1</v>
      </c>
      <c r="L21" s="14" t="s">
        <v>40</v>
      </c>
      <c r="M21" s="43">
        <v>1</v>
      </c>
      <c r="N21" s="33" t="s">
        <v>94</v>
      </c>
      <c r="O21" s="35">
        <f>[2]Sheet1!C125</f>
        <v>0</v>
      </c>
      <c r="P21" s="35">
        <f>[2]Sheet1!D125</f>
        <v>2315994.1800000002</v>
      </c>
      <c r="Q21" s="35">
        <f>[2]Sheet1!E125</f>
        <v>0</v>
      </c>
      <c r="R21" s="35">
        <f>[2]Sheet1!F125</f>
        <v>0</v>
      </c>
      <c r="S21" s="35">
        <f>[2]Sheet1!G125</f>
        <v>255994.18</v>
      </c>
      <c r="T21" s="39"/>
      <c r="U21" s="17" t="e">
        <v>#DIV/0!</v>
      </c>
      <c r="V21" s="18" t="e">
        <v>#DIV/0!</v>
      </c>
      <c r="W21" s="19"/>
      <c r="X21" s="20"/>
      <c r="Y21" s="17" t="e">
        <v>#DIV/0!</v>
      </c>
      <c r="Z21" s="21" t="e">
        <v>#DIV/0!</v>
      </c>
      <c r="AA21" s="20"/>
      <c r="AB21" s="20"/>
      <c r="AC21" s="17" t="e">
        <v>#DIV/0!</v>
      </c>
      <c r="AD21" s="21" t="e">
        <v>#DIV/0!</v>
      </c>
      <c r="AE21" s="20"/>
      <c r="AF21" s="20"/>
      <c r="AG21" s="17" t="e">
        <v>#DIV/0!</v>
      </c>
      <c r="AH21" s="21" t="e">
        <v>#DIV/0!</v>
      </c>
      <c r="AI21" s="20"/>
      <c r="AJ21" s="22"/>
    </row>
    <row r="22" spans="1:36" ht="76.5">
      <c r="A22" s="48"/>
      <c r="B22" s="40" t="s">
        <v>95</v>
      </c>
      <c r="C22" s="29" t="s">
        <v>96</v>
      </c>
      <c r="D22" s="29" t="s">
        <v>97</v>
      </c>
      <c r="E22" s="23" t="s">
        <v>88</v>
      </c>
      <c r="F22" s="13" t="s">
        <v>76</v>
      </c>
      <c r="G22" s="27" t="s">
        <v>98</v>
      </c>
      <c r="H22" s="14" t="s">
        <v>40</v>
      </c>
      <c r="I22" s="14" t="s">
        <v>40</v>
      </c>
      <c r="J22" s="42">
        <v>1.7665999999999999</v>
      </c>
      <c r="K22" s="42">
        <v>1.7665999999999999</v>
      </c>
      <c r="L22" s="14" t="s">
        <v>40</v>
      </c>
      <c r="M22" s="42">
        <v>1.7665999999999999</v>
      </c>
      <c r="N22" s="33" t="s">
        <v>99</v>
      </c>
      <c r="O22" s="35">
        <f>[2]Sheet1!C126</f>
        <v>0</v>
      </c>
      <c r="P22" s="35">
        <f>[2]Sheet1!D126</f>
        <v>529542.48</v>
      </c>
      <c r="Q22" s="35">
        <f>[2]Sheet1!E126</f>
        <v>0</v>
      </c>
      <c r="R22" s="35">
        <f>[2]Sheet1!F126</f>
        <v>0</v>
      </c>
      <c r="S22" s="35">
        <f>[2]Sheet1!G126</f>
        <v>529542.48</v>
      </c>
      <c r="T22" s="31"/>
      <c r="U22" s="17" t="e">
        <v>#DIV/0!</v>
      </c>
      <c r="V22" s="18" t="e">
        <v>#DIV/0!</v>
      </c>
      <c r="W22" s="19"/>
      <c r="X22" s="20"/>
      <c r="Y22" s="17" t="e">
        <v>#DIV/0!</v>
      </c>
      <c r="Z22" s="21" t="e">
        <v>#DIV/0!</v>
      </c>
      <c r="AA22" s="20"/>
      <c r="AB22" s="20"/>
      <c r="AC22" s="17" t="e">
        <v>#DIV/0!</v>
      </c>
      <c r="AD22" s="21" t="e">
        <v>#DIV/0!</v>
      </c>
      <c r="AE22" s="20"/>
      <c r="AF22" s="20"/>
      <c r="AG22" s="17" t="e">
        <v>#DIV/0!</v>
      </c>
      <c r="AH22" s="21" t="e">
        <v>#DIV/0!</v>
      </c>
      <c r="AI22" s="20"/>
      <c r="AJ22" s="22"/>
    </row>
    <row r="23" spans="1:36" ht="114.75">
      <c r="A23" s="48"/>
      <c r="B23" s="33" t="str">
        <f>[1]Sheet1!A118</f>
        <v>03F25E057A010000</v>
      </c>
      <c r="C23" s="29" t="s">
        <v>100</v>
      </c>
      <c r="D23" s="29" t="s">
        <v>101</v>
      </c>
      <c r="E23" s="23" t="s">
        <v>102</v>
      </c>
      <c r="F23" s="13" t="s">
        <v>76</v>
      </c>
      <c r="G23" s="38" t="s">
        <v>103</v>
      </c>
      <c r="H23" s="14" t="s">
        <v>40</v>
      </c>
      <c r="I23" s="14" t="s">
        <v>40</v>
      </c>
      <c r="J23" s="42">
        <v>0.82199999999999995</v>
      </c>
      <c r="K23" s="42">
        <v>0.82199999999999995</v>
      </c>
      <c r="L23" s="14" t="s">
        <v>40</v>
      </c>
      <c r="M23" s="42">
        <v>0.82199999999999995</v>
      </c>
      <c r="N23" s="34"/>
      <c r="O23" s="35">
        <f>[2]Sheet1!C127</f>
        <v>10842000</v>
      </c>
      <c r="P23" s="35">
        <f>[2]Sheet1!D127</f>
        <v>17667224.23</v>
      </c>
      <c r="Q23" s="35">
        <f>[2]Sheet1!E127</f>
        <v>0</v>
      </c>
      <c r="R23" s="35">
        <f>[2]Sheet1!F127</f>
        <v>0</v>
      </c>
      <c r="S23" s="35">
        <f>[2]Sheet1!G127</f>
        <v>9030172.5</v>
      </c>
      <c r="T23" s="35"/>
      <c r="U23" s="17">
        <v>0</v>
      </c>
      <c r="V23" s="18">
        <v>0</v>
      </c>
      <c r="W23" s="19"/>
      <c r="X23" s="20"/>
      <c r="Y23" s="17">
        <v>0</v>
      </c>
      <c r="Z23" s="21">
        <v>0</v>
      </c>
      <c r="AA23" s="20"/>
      <c r="AB23" s="20"/>
      <c r="AC23" s="17">
        <v>0</v>
      </c>
      <c r="AD23" s="21">
        <v>0.83288807415605981</v>
      </c>
      <c r="AE23" s="20"/>
      <c r="AF23" s="20"/>
      <c r="AG23" s="17">
        <v>0</v>
      </c>
      <c r="AH23" s="21">
        <v>0</v>
      </c>
      <c r="AI23" s="20"/>
      <c r="AJ23" s="22"/>
    </row>
    <row r="24" spans="1:36" ht="76.5">
      <c r="A24" s="48"/>
      <c r="B24" s="33" t="str">
        <f>[1]Sheet1!A119</f>
        <v>03F25E057A020000</v>
      </c>
      <c r="C24" s="29" t="s">
        <v>104</v>
      </c>
      <c r="D24" s="29" t="s">
        <v>105</v>
      </c>
      <c r="E24" s="23" t="s">
        <v>106</v>
      </c>
      <c r="F24" s="13" t="s">
        <v>76</v>
      </c>
      <c r="G24" s="38" t="s">
        <v>107</v>
      </c>
      <c r="H24" s="14" t="s">
        <v>40</v>
      </c>
      <c r="I24" s="14" t="s">
        <v>40</v>
      </c>
      <c r="J24" s="42">
        <v>0.86499999999999999</v>
      </c>
      <c r="K24" s="42">
        <v>0.86499999999999999</v>
      </c>
      <c r="L24" s="14" t="s">
        <v>40</v>
      </c>
      <c r="M24" s="42">
        <v>0.86499999999999999</v>
      </c>
      <c r="N24" s="34"/>
      <c r="O24" s="35">
        <f>[2]Sheet1!C128</f>
        <v>8250000</v>
      </c>
      <c r="P24" s="35">
        <f>[2]Sheet1!D128</f>
        <v>8250000</v>
      </c>
      <c r="Q24" s="35">
        <f>[2]Sheet1!E128</f>
        <v>0</v>
      </c>
      <c r="R24" s="35">
        <f>[2]Sheet1!F128</f>
        <v>0</v>
      </c>
      <c r="S24" s="35">
        <f>[2]Sheet1!G128</f>
        <v>0</v>
      </c>
      <c r="T24" s="35"/>
      <c r="U24" s="17">
        <v>0</v>
      </c>
      <c r="V24" s="18">
        <v>0</v>
      </c>
      <c r="W24" s="19"/>
      <c r="X24" s="20"/>
      <c r="Y24" s="17">
        <v>0</v>
      </c>
      <c r="Z24" s="21">
        <v>0</v>
      </c>
      <c r="AA24" s="20"/>
      <c r="AB24" s="20"/>
      <c r="AC24" s="17">
        <v>0</v>
      </c>
      <c r="AD24" s="21">
        <v>0</v>
      </c>
      <c r="AE24" s="20"/>
      <c r="AF24" s="20"/>
      <c r="AG24" s="17">
        <v>0</v>
      </c>
      <c r="AH24" s="21">
        <v>0</v>
      </c>
      <c r="AI24" s="20"/>
      <c r="AJ24" s="22"/>
    </row>
    <row r="25" spans="1:36" ht="120">
      <c r="A25" s="48"/>
      <c r="B25" s="33" t="str">
        <f>[1]Sheet1!A120</f>
        <v>03F25E058A010000</v>
      </c>
      <c r="C25" s="29" t="s">
        <v>108</v>
      </c>
      <c r="D25" s="29" t="s">
        <v>109</v>
      </c>
      <c r="E25" s="23" t="s">
        <v>110</v>
      </c>
      <c r="F25" s="13" t="s">
        <v>76</v>
      </c>
      <c r="G25" s="38" t="s">
        <v>111</v>
      </c>
      <c r="H25" s="14" t="s">
        <v>40</v>
      </c>
      <c r="I25" s="14" t="s">
        <v>40</v>
      </c>
      <c r="J25" s="42">
        <v>0.625</v>
      </c>
      <c r="K25" s="42">
        <v>0.625</v>
      </c>
      <c r="L25" s="14" t="s">
        <v>40</v>
      </c>
      <c r="M25" s="42">
        <v>0.625</v>
      </c>
      <c r="N25" s="34"/>
      <c r="O25" s="35">
        <f>[2]Sheet1!C129</f>
        <v>4749930</v>
      </c>
      <c r="P25" s="35">
        <f>[2]Sheet1!D129</f>
        <v>4586930</v>
      </c>
      <c r="Q25" s="35">
        <f>[2]Sheet1!E129</f>
        <v>65400</v>
      </c>
      <c r="R25" s="35">
        <f>[2]Sheet1!F129</f>
        <v>0</v>
      </c>
      <c r="S25" s="35">
        <f>[2]Sheet1!G129</f>
        <v>1793446.6099999999</v>
      </c>
      <c r="T25" s="35"/>
      <c r="U25" s="17">
        <v>7.0130457390304851E-3</v>
      </c>
      <c r="V25" s="18">
        <v>1.3768623958668865E-2</v>
      </c>
      <c r="W25" s="19"/>
      <c r="X25" s="20"/>
      <c r="Y25" s="17">
        <v>0</v>
      </c>
      <c r="Z25" s="21">
        <v>0</v>
      </c>
      <c r="AA25" s="20"/>
      <c r="AB25" s="20"/>
      <c r="AC25" s="17">
        <v>0.11988076106108994</v>
      </c>
      <c r="AD25" s="21">
        <v>0.37757327160610787</v>
      </c>
      <c r="AE25" s="20"/>
      <c r="AF25" s="20"/>
      <c r="AG25" s="17">
        <v>0.39763768128145915</v>
      </c>
      <c r="AH25" s="21">
        <v>0</v>
      </c>
      <c r="AI25" s="20"/>
      <c r="AJ25" s="22"/>
    </row>
    <row r="26" spans="1:36" ht="108">
      <c r="A26" s="48"/>
      <c r="B26" s="33" t="str">
        <f>[1]Sheet1!A121</f>
        <v>03F25G059A010000</v>
      </c>
      <c r="C26" s="29" t="s">
        <v>112</v>
      </c>
      <c r="D26" s="29" t="s">
        <v>113</v>
      </c>
      <c r="E26" s="23" t="s">
        <v>114</v>
      </c>
      <c r="F26" s="13" t="s">
        <v>76</v>
      </c>
      <c r="G26" s="38" t="s">
        <v>115</v>
      </c>
      <c r="H26" s="14" t="s">
        <v>40</v>
      </c>
      <c r="I26" s="14" t="s">
        <v>40</v>
      </c>
      <c r="J26" s="42">
        <v>0.51329999999999998</v>
      </c>
      <c r="K26" s="42">
        <v>0.51329999999999998</v>
      </c>
      <c r="L26" s="14" t="s">
        <v>40</v>
      </c>
      <c r="M26" s="42">
        <v>0.51329999999999998</v>
      </c>
      <c r="N26" s="34"/>
      <c r="O26" s="35">
        <f>[2]Sheet1!C130</f>
        <v>6879482.6200000001</v>
      </c>
      <c r="P26" s="35">
        <f>[2]Sheet1!D130</f>
        <v>7172538.4400000004</v>
      </c>
      <c r="Q26" s="35">
        <f>[2]Sheet1!E130</f>
        <v>13309</v>
      </c>
      <c r="R26" s="35">
        <f>[2]Sheet1!F130</f>
        <v>3137.8</v>
      </c>
      <c r="S26" s="35">
        <f>[2]Sheet1!G130</f>
        <v>5775265.2999999998</v>
      </c>
      <c r="T26" s="35"/>
      <c r="U26" s="17">
        <v>0</v>
      </c>
      <c r="V26" s="18">
        <v>1.9345931569487707E-3</v>
      </c>
      <c r="W26" s="19"/>
      <c r="X26" s="20"/>
      <c r="Y26" s="17">
        <v>1.6741693138195486E-4</v>
      </c>
      <c r="Z26" s="21">
        <v>4.5610988112358952E-4</v>
      </c>
      <c r="AA26" s="20"/>
      <c r="AB26" s="20"/>
      <c r="AC26" s="17">
        <v>0.26986397373112403</v>
      </c>
      <c r="AD26" s="21">
        <v>0.8394912261585159</v>
      </c>
      <c r="AE26" s="20"/>
      <c r="AF26" s="20"/>
      <c r="AG26" s="17">
        <v>0.52896767657752941</v>
      </c>
      <c r="AH26" s="21">
        <v>0</v>
      </c>
      <c r="AI26" s="20"/>
      <c r="AJ26" s="22"/>
    </row>
  </sheetData>
  <mergeCells count="32">
    <mergeCell ref="U7:AJ7"/>
    <mergeCell ref="G8:G9"/>
    <mergeCell ref="B8:B9"/>
    <mergeCell ref="C8:C9"/>
    <mergeCell ref="D8:D9"/>
    <mergeCell ref="E8:E9"/>
    <mergeCell ref="F8:F9"/>
    <mergeCell ref="AC8:AF8"/>
    <mergeCell ref="AG8:AJ8"/>
    <mergeCell ref="T8:T9"/>
    <mergeCell ref="U8:X8"/>
    <mergeCell ref="Y8:AB8"/>
    <mergeCell ref="C1:M1"/>
    <mergeCell ref="N1:X1"/>
    <mergeCell ref="Y1:AF1"/>
    <mergeCell ref="AG1:AJ6"/>
    <mergeCell ref="C2:AF2"/>
    <mergeCell ref="A12:A16"/>
    <mergeCell ref="A17:A26"/>
    <mergeCell ref="Q8:Q9"/>
    <mergeCell ref="R8:R9"/>
    <mergeCell ref="S8:S9"/>
    <mergeCell ref="H8:K8"/>
    <mergeCell ref="L8:L9"/>
    <mergeCell ref="M8:M9"/>
    <mergeCell ref="N8:N9"/>
    <mergeCell ref="O8:O9"/>
    <mergeCell ref="P8:P9"/>
    <mergeCell ref="A7:A9"/>
    <mergeCell ref="B7:G7"/>
    <mergeCell ref="H7:N7"/>
    <mergeCell ref="O7:T7"/>
  </mergeCells>
  <pageMargins left="0.7" right="0.7" top="0.75" bottom="0.75" header="0.3" footer="0.3"/>
  <pageSetup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06 AFF</vt:lpstr>
      <vt:lpstr>'06 AFF'!Área_de_impresión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Adalberto</cp:lastModifiedBy>
  <dcterms:created xsi:type="dcterms:W3CDTF">2014-10-09T15:50:55Z</dcterms:created>
  <dcterms:modified xsi:type="dcterms:W3CDTF">2015-02-11T21:20:17Z</dcterms:modified>
</cp:coreProperties>
</file>