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200"/>
  </bookViews>
  <sheets>
    <sheet name="03 01 AFF" sheetId="1" r:id="rId1"/>
  </sheets>
  <externalReferences>
    <externalReference r:id="rId2"/>
    <externalReference r:id="rId3"/>
  </externalReferences>
  <calcPr calcId="145621"/>
</workbook>
</file>

<file path=xl/calcChain.xml><?xml version="1.0" encoding="utf-8"?>
<calcChain xmlns="http://schemas.openxmlformats.org/spreadsheetml/2006/main">
  <c r="S23" i="1" l="1"/>
  <c r="R23" i="1"/>
  <c r="Q23" i="1"/>
  <c r="P23" i="1"/>
  <c r="O23" i="1"/>
  <c r="B23" i="1"/>
  <c r="S22" i="1"/>
  <c r="R22" i="1"/>
  <c r="Q22" i="1"/>
  <c r="P22" i="1"/>
  <c r="O22" i="1"/>
  <c r="B22" i="1"/>
  <c r="S21" i="1"/>
  <c r="R21" i="1"/>
  <c r="Q21" i="1"/>
  <c r="P21" i="1"/>
  <c r="O21" i="1"/>
  <c r="B21" i="1"/>
  <c r="S20" i="1"/>
  <c r="R20" i="1"/>
  <c r="Q20" i="1"/>
  <c r="P20" i="1"/>
  <c r="O20" i="1"/>
  <c r="B20" i="1"/>
  <c r="S19" i="1"/>
  <c r="R19" i="1"/>
  <c r="Q19" i="1"/>
  <c r="P19" i="1"/>
  <c r="O19" i="1"/>
  <c r="B19" i="1"/>
  <c r="S18" i="1"/>
  <c r="R18" i="1"/>
  <c r="Q18" i="1"/>
  <c r="P18" i="1"/>
  <c r="O18" i="1"/>
  <c r="B18" i="1"/>
  <c r="S17" i="1"/>
  <c r="R17" i="1"/>
  <c r="Q17" i="1"/>
  <c r="P17" i="1"/>
  <c r="O17" i="1"/>
  <c r="B17" i="1"/>
  <c r="T16" i="1"/>
  <c r="S16" i="1"/>
  <c r="R16" i="1"/>
  <c r="Q16" i="1"/>
  <c r="P16" i="1"/>
  <c r="O16" i="1"/>
  <c r="T15" i="1"/>
  <c r="S15" i="1"/>
  <c r="R15" i="1"/>
  <c r="Q15" i="1"/>
  <c r="P15" i="1"/>
  <c r="O15" i="1"/>
  <c r="T14" i="1"/>
  <c r="S14" i="1"/>
  <c r="R14" i="1"/>
  <c r="Q14" i="1"/>
  <c r="P14" i="1"/>
  <c r="O14" i="1"/>
  <c r="T13" i="1"/>
  <c r="S13" i="1"/>
  <c r="R13" i="1"/>
  <c r="Q13" i="1"/>
  <c r="P13" i="1"/>
  <c r="O13" i="1"/>
  <c r="T12" i="1"/>
  <c r="S12" i="1"/>
  <c r="S11" i="1" s="1"/>
  <c r="S10" i="1" s="1"/>
  <c r="R12" i="1"/>
  <c r="R11" i="1" s="1"/>
  <c r="R10" i="1" s="1"/>
  <c r="Q12" i="1"/>
  <c r="P12" i="1"/>
  <c r="O12" i="1"/>
  <c r="O11" i="1" s="1"/>
  <c r="O10" i="1" s="1"/>
  <c r="T11" i="1"/>
  <c r="T10" i="1" s="1"/>
  <c r="Q11" i="1"/>
  <c r="Q10" i="1" s="1"/>
  <c r="P11" i="1"/>
  <c r="P10" i="1" s="1"/>
</calcChain>
</file>

<file path=xl/sharedStrings.xml><?xml version="1.0" encoding="utf-8"?>
<sst xmlns="http://schemas.openxmlformats.org/spreadsheetml/2006/main" count="177" uniqueCount="90">
  <si>
    <t>GOBIERNO DEL ESTADO DE COLIMA</t>
  </si>
  <si>
    <t>Secretaria de Finanzas y Administración</t>
  </si>
  <si>
    <t xml:space="preserve">Clasificación Programática: </t>
  </si>
  <si>
    <t>E - Prestación de Servicios Públicos</t>
  </si>
  <si>
    <t>Denominación del Pp:</t>
  </si>
  <si>
    <t>41 - FINANZAS TRANSPARENTES Y EFICIENTES</t>
  </si>
  <si>
    <t>Eje de la Política Pública (PED):</t>
  </si>
  <si>
    <t>COMPROMISO DE MODERNIZACION DEL PODER EJECUTIVO</t>
  </si>
  <si>
    <t>Unidad Presupuestal:</t>
  </si>
  <si>
    <t>SECRETARIA DE FINANZAS Y ADMINISTRACION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</si>
  <si>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</si>
  <si>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</si>
  <si>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</si>
  <si>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</si>
  <si>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</si>
  <si>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</si>
  <si>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</si>
  <si>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</si>
  <si>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</si>
  <si>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</si>
  <si>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</si>
  <si>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</si>
  <si>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Acumulada 2014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</si>
  <si>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</si>
  <si>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</si>
  <si>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</si>
  <si>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</si>
  <si>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</si>
  <si>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</si>
  <si>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</si>
  <si>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</si>
  <si>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</si>
  <si>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</si>
  <si>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</si>
  <si>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</si>
  <si>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</si>
  <si>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Contribuir al mejoramiento integral de las condiciones de vida de los colimenses a través de la recaudación y administración eficaz, eficiente y transparente de los recursos públicos.</t>
  </si>
  <si>
    <t>Índice de Desempeño Financiero de las Entidades Federativas</t>
  </si>
  <si>
    <t>Ver nota metodológica en: http: //www.guiaeduca.com.mx/documentos/AREGIONAL-Indice-de-Desempeno-Financiero-de-las-Entidades-Federativas-2012%20.pdf</t>
  </si>
  <si>
    <t>índice</t>
  </si>
  <si>
    <t>S/D</t>
  </si>
  <si>
    <t>Propósito</t>
  </si>
  <si>
    <t>La Administración Pública Estatal es atendida con oportunidad, eficiencia y eficacia mediante la recaudación y distribución de los recursos públicos del Estado.</t>
  </si>
  <si>
    <t>Índice de Información Presupuestal Estatal (IIPE)</t>
  </si>
  <si>
    <t>Ver nota metodológica en: http://api.imco.org.mx/wiki/index.php/%C3%8Dndice_de_Informaci%C3%B3n_Presupuestal_Estatal_(IIPE)</t>
  </si>
  <si>
    <t>Componente</t>
  </si>
  <si>
    <t>E102</t>
  </si>
  <si>
    <t>Presupuesto de Egresos Estatal con base a resultados aplicado</t>
  </si>
  <si>
    <t>Cobertura del gasto asignado a Programas presupuestarios con Matriz de Indicadores para Resultados en el Presupuesto de Egresos</t>
  </si>
  <si>
    <t>(Número de Dependencias con MIR / Total de Dependencias) * 100.</t>
  </si>
  <si>
    <t>Porcentaje</t>
  </si>
  <si>
    <t>G099</t>
  </si>
  <si>
    <t>Recaudación fiscal eficiente</t>
  </si>
  <si>
    <t>Eficiencia recaudatoria</t>
  </si>
  <si>
    <t>Eficiencia Recaudatoria = (Ingresos Recaudados/Ingresos Estimados) * 100</t>
  </si>
  <si>
    <t>G100</t>
  </si>
  <si>
    <t>Fiscalización de los ingresos tributarios realizada</t>
  </si>
  <si>
    <t>Ingresos por fiscalización</t>
  </si>
  <si>
    <t>Ingresos por Fiscalización= (Ingresos por Fiscalización en el ejercicio anterior / Ingresos por fiscalización del Ejercicio) *100</t>
  </si>
  <si>
    <t>G101</t>
  </si>
  <si>
    <t>Seguimiento al proyecto de Armonización Contable en el Estado de Colima eficiente</t>
  </si>
  <si>
    <t>Cumplimiento a lo establecido por Ley General Contabilidad Gubernamental en el proyecto de Armonización Contable</t>
  </si>
  <si>
    <t>Número de reportes emitidos en el año/12</t>
  </si>
  <si>
    <t>indice</t>
  </si>
  <si>
    <t>G103</t>
  </si>
  <si>
    <t>Desempeño de funciones de la Dirección General de Egresos</t>
  </si>
  <si>
    <t>Eficiencia en el gasto de los recursos para el funcionamiento de la Dirección General de Egresos.</t>
  </si>
  <si>
    <t>Monto Ejercido / Monto Presupuestado</t>
  </si>
  <si>
    <t>Actividades</t>
  </si>
  <si>
    <t>Evaluación de Programas Presupuestarios y de Políticas Públicas</t>
  </si>
  <si>
    <t>Porcentajes de Evaluaciones coordinadas por la Secretaria de Finanzas y Administración la Secretaría de Planeación y el OSAFIG</t>
  </si>
  <si>
    <t>Programas presupuestarios
evaluados / Total de
programas presupuestarios
programados</t>
  </si>
  <si>
    <t>NA</t>
  </si>
  <si>
    <t>Cobro espontáneo y coactivo</t>
  </si>
  <si>
    <t>Número de contribuyentes</t>
  </si>
  <si>
    <t>(Cantidad de obligaciones cumplidas / Cantidad de obligaciones por cumplir) *100</t>
  </si>
  <si>
    <t>Servicios y Trámites en Kioscos</t>
  </si>
  <si>
    <t>Prestación de Servicios Electrónicos</t>
  </si>
  <si>
    <t>(Cantidad de servicios prestados en el período del año en curso/ Cantidad de servicios prestados en el período del año anterior) *100</t>
  </si>
  <si>
    <t>Actividades de apoyo de la Dirección General</t>
  </si>
  <si>
    <t>Gasto operativo de la Dirección General</t>
  </si>
  <si>
    <t>(Total ejercido del mes / Total presupuestado del mes) * 100</t>
  </si>
  <si>
    <t>Visitas Domiciliarias, Revisiones de Gabinete y cartas invitación</t>
  </si>
  <si>
    <t>Número de actos de fiscalización.</t>
  </si>
  <si>
    <t>(Número de actos realizados/Número de actos programados) *100</t>
  </si>
  <si>
    <t>Realización de Informes de Contabilidad cumpliendo lo establecido en la Ley General de Contabilidad Gubernamental</t>
  </si>
  <si>
    <t>Cumplimiento a las Normas y/o lineamientos emitidos por el CONAC para la presentación de los Estados Financieros consolidados del Estado de Colima</t>
  </si>
  <si>
    <t>Estados Financieros Armonizados entregados/Total de Estados Financieros</t>
  </si>
  <si>
    <t>Seguimiento al gasto de los recursos para una correcta operatividad de las Dirección General de Egresos</t>
  </si>
  <si>
    <t>Seguimiento al gasto ejercido de la Dirección General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</si>
</sst>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right" vertical="top" wrapText="1"/>
    </xf>
    <xf numFmtId="0" fontId="5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top"/>
    </xf>
    <xf numFmtId="0" fontId="6" fillId="0" borderId="8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top"/>
    </xf>
    <xf numFmtId="3" fontId="6" fillId="0" borderId="3" xfId="0" applyNumberFormat="1" applyFont="1" applyBorder="1" applyAlignment="1">
      <alignment horizontal="right" vertical="center"/>
    </xf>
    <xf numFmtId="164" fontId="6" fillId="0" borderId="3" xfId="2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2" fillId="0" borderId="3" xfId="2" applyNumberFormat="1" applyFont="1" applyBorder="1" applyAlignment="1">
      <alignment vertical="center"/>
    </xf>
    <xf numFmtId="0" fontId="2" fillId="0" borderId="3" xfId="0" applyFont="1" applyBorder="1"/>
    <xf numFmtId="0" fontId="6" fillId="0" borderId="3" xfId="0" applyFont="1" applyBorder="1" applyAlignment="1">
      <alignment horizontal="left" vertical="top" wrapText="1"/>
    </xf>
    <xf numFmtId="165" fontId="6" fillId="0" borderId="3" xfId="1" applyNumberFormat="1" applyFont="1" applyBorder="1" applyAlignment="1">
      <alignment horizontal="center" vertical="center"/>
    </xf>
    <xf numFmtId="3" fontId="6" fillId="0" borderId="3" xfId="1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top"/>
    </xf>
    <xf numFmtId="0" fontId="2" fillId="0" borderId="0" xfId="0" applyFont="1" applyAlignment="1">
      <alignment vertical="top"/>
    </xf>
    <xf numFmtId="9" fontId="6" fillId="0" borderId="3" xfId="0" applyNumberFormat="1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10" fontId="6" fillId="0" borderId="3" xfId="0" applyNumberFormat="1" applyFont="1" applyBorder="1" applyAlignment="1">
      <alignment horizontal="center" vertical="center"/>
    </xf>
    <xf numFmtId="3" fontId="6" fillId="0" borderId="3" xfId="1" applyNumberFormat="1" applyFont="1" applyBorder="1" applyAlignment="1">
      <alignment vertical="center"/>
    </xf>
    <xf numFmtId="4" fontId="6" fillId="0" borderId="3" xfId="1" applyNumberFormat="1" applyFont="1" applyBorder="1" applyAlignment="1">
      <alignment vertical="center"/>
    </xf>
    <xf numFmtId="0" fontId="7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6" fillId="0" borderId="3" xfId="0" applyFont="1" applyBorder="1"/>
    <xf numFmtId="4" fontId="6" fillId="0" borderId="3" xfId="0" applyNumberFormat="1" applyFont="1" applyBorder="1" applyAlignment="1">
      <alignment vertical="center"/>
    </xf>
    <xf numFmtId="0" fontId="6" fillId="0" borderId="8" xfId="0" applyFont="1" applyBorder="1" applyAlignment="1">
      <alignment vertical="top"/>
    </xf>
    <xf numFmtId="0" fontId="6" fillId="0" borderId="8" xfId="0" applyFont="1" applyBorder="1" applyAlignment="1">
      <alignment vertical="top" wrapText="1"/>
    </xf>
    <xf numFmtId="4" fontId="2" fillId="0" borderId="3" xfId="0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176893</xdr:colOff>
      <xdr:row>0</xdr:row>
      <xdr:rowOff>27215</xdr:rowOff>
    </xdr:from>
    <xdr:to>
      <xdr:col>1</xdr:col>
      <xdr:colOff>1338413</xdr:colOff>
      <xdr:row>5</xdr:row>
      <xdr:rowOff>230233</xdr:rowOff>
    </xdr:to>
    <xdr:pic>
      <xdr:nvPicPr>
        <xdr:cNvPr id="2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643" y="27215"/>
          <a:ext cx="1161520" cy="14031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Copia%20de%20MOMENTOS%20ACTIVIDADES%201ER%20TRIMESTRE%20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DEP-AREA%20FUN%20SEG%20TRIMESTE.xm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63">
          <cell r="A63" t="str">
            <v>06E41E102A010000</v>
          </cell>
        </row>
        <row r="64">
          <cell r="A64" t="str">
            <v>06E41G099A010000</v>
          </cell>
        </row>
        <row r="65">
          <cell r="A65" t="str">
            <v>06E41G099A020000</v>
          </cell>
        </row>
        <row r="66">
          <cell r="A66" t="str">
            <v>06E41G099A030000</v>
          </cell>
        </row>
        <row r="67">
          <cell r="A67" t="str">
            <v>06E41G100A010000</v>
          </cell>
        </row>
        <row r="68">
          <cell r="A68" t="str">
            <v>06E41G101A010000</v>
          </cell>
        </row>
        <row r="69">
          <cell r="A69" t="str">
            <v>06E41G103A010000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6">
          <cell r="C6">
            <v>642441.24</v>
          </cell>
        </row>
        <row r="62">
          <cell r="C62">
            <v>128208.31</v>
          </cell>
          <cell r="D62">
            <v>107142.61</v>
          </cell>
          <cell r="E62">
            <v>6467.3</v>
          </cell>
          <cell r="F62">
            <v>0</v>
          </cell>
          <cell r="G62">
            <v>2045856.7800000003</v>
          </cell>
        </row>
        <row r="63">
          <cell r="C63">
            <v>6987159.96</v>
          </cell>
          <cell r="D63">
            <v>13901867.800000001</v>
          </cell>
          <cell r="E63">
            <v>60480.41</v>
          </cell>
          <cell r="F63">
            <v>3767.68</v>
          </cell>
          <cell r="G63">
            <v>8425494.3099999987</v>
          </cell>
        </row>
        <row r="64">
          <cell r="C64">
            <v>118695</v>
          </cell>
          <cell r="D64">
            <v>90785.5</v>
          </cell>
          <cell r="E64">
            <v>4971.83</v>
          </cell>
          <cell r="F64">
            <v>80</v>
          </cell>
          <cell r="G64">
            <v>749316.63</v>
          </cell>
        </row>
        <row r="65">
          <cell r="C65">
            <v>2368612.2799999998</v>
          </cell>
          <cell r="D65">
            <v>2358805.04</v>
          </cell>
          <cell r="E65">
            <v>9260.1</v>
          </cell>
          <cell r="F65">
            <v>0</v>
          </cell>
          <cell r="G65">
            <v>2925405.68</v>
          </cell>
        </row>
        <row r="66">
          <cell r="C66">
            <v>1854090.42</v>
          </cell>
          <cell r="D66">
            <v>1816482.24</v>
          </cell>
          <cell r="E66">
            <v>1976.64</v>
          </cell>
          <cell r="F66">
            <v>0</v>
          </cell>
          <cell r="G66">
            <v>927560.51</v>
          </cell>
        </row>
        <row r="67">
          <cell r="C67">
            <v>1652689.6</v>
          </cell>
          <cell r="D67">
            <v>2539687.29</v>
          </cell>
          <cell r="E67">
            <v>0</v>
          </cell>
          <cell r="F67">
            <v>0</v>
          </cell>
          <cell r="G67">
            <v>1329213.4000000001</v>
          </cell>
        </row>
        <row r="68">
          <cell r="C68">
            <v>2572995.98</v>
          </cell>
          <cell r="D68">
            <v>5682972.5700000003</v>
          </cell>
          <cell r="E68">
            <v>10572.79</v>
          </cell>
          <cell r="F68">
            <v>483</v>
          </cell>
          <cell r="G68">
            <v>4144585.7299999995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3"/>
  <sheetViews>
    <sheetView tabSelected="1" zoomScale="70" zoomScaleNormal="70" workbookViewId="0">
      <selection activeCell="B1" sqref="B1"/>
    </sheetView>
  </sheetViews>
  <sheetFormatPr baseColWidth="10" defaultRowHeight="14.25" x14ac:dyDescent="0.2"/>
  <cols>
    <col min="1" max="1" width="15.7109375" style="1" customWidth="1"/>
    <col min="2" max="2" width="20.7109375" style="1" customWidth="1"/>
    <col min="3" max="3" width="30.7109375" style="1" customWidth="1"/>
    <col min="4" max="4" width="25.7109375" style="1" customWidth="1"/>
    <col min="5" max="5" width="30.7109375" style="1" customWidth="1"/>
    <col min="6" max="6" width="12" style="60" customWidth="1"/>
    <col min="7" max="7" width="13.5703125" style="1" customWidth="1"/>
    <col min="8" max="11" width="8.7109375" style="1" customWidth="1"/>
    <col min="12" max="12" width="14" style="1" customWidth="1"/>
    <col min="13" max="13" width="13.85546875" style="1" customWidth="1"/>
    <col min="14" max="14" width="16.42578125" style="1" hidden="1" customWidth="1"/>
    <col min="15" max="16" width="13.7109375" style="1" hidden="1" customWidth="1"/>
    <col min="17" max="17" width="17" style="1" hidden="1" customWidth="1"/>
    <col min="18" max="20" width="13.7109375" style="1" hidden="1" customWidth="1"/>
    <col min="21" max="36" width="8.7109375" style="1" hidden="1" customWidth="1"/>
    <col min="37" max="16384" width="11.42578125" style="1"/>
  </cols>
  <sheetData>
    <row r="1" spans="1:36" ht="24.9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6" ht="24.95" customHeight="1" x14ac:dyDescent="0.2">
      <c r="C2" s="4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6" ht="15" x14ac:dyDescent="0.2">
      <c r="D3" s="5" t="s">
        <v>2</v>
      </c>
      <c r="E3" s="6"/>
      <c r="F3" s="7" t="s">
        <v>3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8"/>
      <c r="T3" s="8"/>
      <c r="U3" s="8"/>
      <c r="V3" s="8"/>
      <c r="W3" s="8"/>
      <c r="AG3" s="9"/>
      <c r="AH3" s="9"/>
      <c r="AI3" s="9"/>
      <c r="AJ3" s="9"/>
    </row>
    <row r="4" spans="1:36" ht="15" x14ac:dyDescent="0.2">
      <c r="D4" s="5" t="s">
        <v>4</v>
      </c>
      <c r="E4" s="6"/>
      <c r="F4" s="7" t="s">
        <v>5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8"/>
      <c r="T4" s="8"/>
      <c r="U4" s="8"/>
      <c r="V4" s="8"/>
      <c r="W4" s="8"/>
      <c r="AG4" s="9"/>
      <c r="AH4" s="9"/>
      <c r="AI4" s="9"/>
      <c r="AJ4" s="9"/>
    </row>
    <row r="5" spans="1:36" ht="15" x14ac:dyDescent="0.2">
      <c r="D5" s="5" t="s">
        <v>6</v>
      </c>
      <c r="E5" s="6"/>
      <c r="F5" s="7" t="s">
        <v>7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8"/>
      <c r="T5" s="8"/>
      <c r="U5" s="8"/>
      <c r="V5" s="8"/>
      <c r="W5" s="8"/>
      <c r="AG5" s="9"/>
      <c r="AH5" s="9"/>
      <c r="AI5" s="9"/>
      <c r="AJ5" s="9"/>
    </row>
    <row r="6" spans="1:36" ht="21" customHeight="1" x14ac:dyDescent="0.2">
      <c r="D6" s="5" t="s">
        <v>8</v>
      </c>
      <c r="E6" s="10"/>
      <c r="F6" s="11" t="s">
        <v>9</v>
      </c>
      <c r="G6" s="10"/>
      <c r="H6" s="10"/>
      <c r="I6" s="10"/>
      <c r="J6" s="10"/>
      <c r="K6" s="10"/>
      <c r="L6" s="10"/>
      <c r="M6" s="10"/>
      <c r="N6" s="10"/>
      <c r="O6" s="10"/>
      <c r="P6" s="6"/>
      <c r="Q6" s="6"/>
      <c r="R6" s="6"/>
      <c r="S6" s="8"/>
      <c r="T6" s="8"/>
      <c r="U6" s="8"/>
      <c r="V6" s="8"/>
      <c r="W6" s="8"/>
      <c r="AG6" s="12"/>
      <c r="AH6" s="12"/>
      <c r="AI6" s="12"/>
      <c r="AJ6" s="12"/>
    </row>
    <row r="7" spans="1:36" ht="27" customHeight="1" x14ac:dyDescent="0.2">
      <c r="A7" s="13" t="s">
        <v>10</v>
      </c>
      <c r="B7" s="14" t="s">
        <v>11</v>
      </c>
      <c r="C7" s="14"/>
      <c r="D7" s="14"/>
      <c r="E7" s="14"/>
      <c r="F7" s="14"/>
      <c r="G7" s="14"/>
      <c r="H7" s="15" t="s">
        <v>12</v>
      </c>
      <c r="I7" s="15"/>
      <c r="J7" s="15"/>
      <c r="K7" s="15"/>
      <c r="L7" s="15"/>
      <c r="M7" s="15"/>
      <c r="N7" s="15"/>
      <c r="O7" s="14" t="s">
        <v>13</v>
      </c>
      <c r="P7" s="14"/>
      <c r="Q7" s="14"/>
      <c r="R7" s="14"/>
      <c r="S7" s="14"/>
      <c r="T7" s="14"/>
      <c r="U7" s="16" t="s">
        <v>14</v>
      </c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8"/>
    </row>
    <row r="8" spans="1:36" ht="21.75" customHeight="1" x14ac:dyDescent="0.2">
      <c r="A8" s="19"/>
      <c r="B8" s="14" t="s">
        <v>15</v>
      </c>
      <c r="C8" s="14" t="s">
        <v>16</v>
      </c>
      <c r="D8" s="14" t="s">
        <v>17</v>
      </c>
      <c r="E8" s="14" t="s">
        <v>18</v>
      </c>
      <c r="F8" s="15" t="s">
        <v>19</v>
      </c>
      <c r="G8" s="15" t="s">
        <v>20</v>
      </c>
      <c r="H8" s="14" t="s">
        <v>21</v>
      </c>
      <c r="I8" s="14"/>
      <c r="J8" s="14"/>
      <c r="K8" s="14"/>
      <c r="L8" s="20" t="s">
        <v>22</v>
      </c>
      <c r="M8" s="20" t="s">
        <v>23</v>
      </c>
      <c r="N8" s="20" t="s">
        <v>24</v>
      </c>
      <c r="O8" s="21" t="s">
        <v>25</v>
      </c>
      <c r="P8" s="13" t="s">
        <v>26</v>
      </c>
      <c r="Q8" s="13" t="s">
        <v>27</v>
      </c>
      <c r="R8" s="13" t="s">
        <v>28</v>
      </c>
      <c r="S8" s="22" t="s">
        <v>29</v>
      </c>
      <c r="T8" s="21" t="s">
        <v>30</v>
      </c>
      <c r="U8" s="16" t="s">
        <v>27</v>
      </c>
      <c r="V8" s="17"/>
      <c r="W8" s="17"/>
      <c r="X8" s="18"/>
      <c r="Y8" s="16" t="s">
        <v>28</v>
      </c>
      <c r="Z8" s="17"/>
      <c r="AA8" s="17"/>
      <c r="AB8" s="18"/>
      <c r="AC8" s="23" t="s">
        <v>29</v>
      </c>
      <c r="AD8" s="24"/>
      <c r="AE8" s="24"/>
      <c r="AF8" s="25"/>
      <c r="AG8" s="16" t="s">
        <v>30</v>
      </c>
      <c r="AH8" s="17"/>
      <c r="AI8" s="17"/>
      <c r="AJ8" s="18"/>
    </row>
    <row r="9" spans="1:36" ht="15" x14ac:dyDescent="0.2">
      <c r="A9" s="26"/>
      <c r="B9" s="14"/>
      <c r="C9" s="14"/>
      <c r="D9" s="14"/>
      <c r="E9" s="14"/>
      <c r="F9" s="15"/>
      <c r="G9" s="15"/>
      <c r="H9" s="27" t="s">
        <v>31</v>
      </c>
      <c r="I9" s="27" t="s">
        <v>32</v>
      </c>
      <c r="J9" s="27" t="s">
        <v>33</v>
      </c>
      <c r="K9" s="27" t="s">
        <v>34</v>
      </c>
      <c r="L9" s="20"/>
      <c r="M9" s="20"/>
      <c r="N9" s="20"/>
      <c r="O9" s="21"/>
      <c r="P9" s="26"/>
      <c r="Q9" s="26"/>
      <c r="R9" s="26"/>
      <c r="S9" s="22"/>
      <c r="T9" s="21"/>
      <c r="U9" s="28" t="s">
        <v>31</v>
      </c>
      <c r="V9" s="28" t="s">
        <v>32</v>
      </c>
      <c r="W9" s="28" t="s">
        <v>33</v>
      </c>
      <c r="X9" s="28" t="s">
        <v>34</v>
      </c>
      <c r="Y9" s="28" t="s">
        <v>31</v>
      </c>
      <c r="Z9" s="28" t="s">
        <v>32</v>
      </c>
      <c r="AA9" s="28" t="s">
        <v>33</v>
      </c>
      <c r="AB9" s="28" t="s">
        <v>34</v>
      </c>
      <c r="AC9" s="28" t="s">
        <v>31</v>
      </c>
      <c r="AD9" s="28" t="s">
        <v>32</v>
      </c>
      <c r="AE9" s="28" t="s">
        <v>33</v>
      </c>
      <c r="AF9" s="28" t="s">
        <v>34</v>
      </c>
      <c r="AG9" s="28" t="s">
        <v>31</v>
      </c>
      <c r="AH9" s="28" t="s">
        <v>32</v>
      </c>
      <c r="AI9" s="28" t="s">
        <v>33</v>
      </c>
      <c r="AJ9" s="28" t="s">
        <v>34</v>
      </c>
    </row>
    <row r="10" spans="1:36" ht="90.75" customHeight="1" x14ac:dyDescent="0.2">
      <c r="A10" s="29" t="s">
        <v>35</v>
      </c>
      <c r="B10" s="30"/>
      <c r="C10" s="31" t="s">
        <v>36</v>
      </c>
      <c r="D10" s="31" t="s">
        <v>37</v>
      </c>
      <c r="E10" s="31" t="s">
        <v>38</v>
      </c>
      <c r="F10" s="32" t="s">
        <v>39</v>
      </c>
      <c r="G10" s="32">
        <v>10</v>
      </c>
      <c r="H10" s="33" t="s">
        <v>40</v>
      </c>
      <c r="I10" s="33" t="s">
        <v>40</v>
      </c>
      <c r="J10" s="33" t="s">
        <v>40</v>
      </c>
      <c r="K10" s="34"/>
      <c r="L10" s="33" t="s">
        <v>40</v>
      </c>
      <c r="M10" s="33"/>
      <c r="N10" s="33"/>
      <c r="O10" s="35">
        <f>O11</f>
        <v>15682451.550000001</v>
      </c>
      <c r="P10" s="35">
        <f t="shared" ref="P10:T10" si="0">P11</f>
        <v>26497743.049999997</v>
      </c>
      <c r="Q10" s="35">
        <f t="shared" si="0"/>
        <v>93729.07</v>
      </c>
      <c r="R10" s="35">
        <f t="shared" si="0"/>
        <v>4330.68</v>
      </c>
      <c r="S10" s="35">
        <f t="shared" si="0"/>
        <v>20547433.039999999</v>
      </c>
      <c r="T10" s="35">
        <f t="shared" si="0"/>
        <v>0</v>
      </c>
      <c r="U10" s="36">
        <v>4.7860451272972742E-4</v>
      </c>
      <c r="V10" s="37">
        <v>5.9766848123946545E-3</v>
      </c>
      <c r="W10" s="37"/>
      <c r="X10" s="38"/>
      <c r="Y10" s="39">
        <v>1.8393628871290284E-3</v>
      </c>
      <c r="Z10" s="38">
        <v>2.7614815108419706E-4</v>
      </c>
      <c r="AA10" s="38"/>
      <c r="AB10" s="38"/>
      <c r="AC10" s="39">
        <v>0.2985359454689468</v>
      </c>
      <c r="AD10" s="38">
        <v>1.310218174402713</v>
      </c>
      <c r="AE10" s="38"/>
      <c r="AF10" s="38"/>
      <c r="AG10" s="39">
        <v>0.72123289212030395</v>
      </c>
      <c r="AH10" s="39">
        <v>0</v>
      </c>
      <c r="AI10" s="38"/>
      <c r="AJ10" s="40"/>
    </row>
    <row r="11" spans="1:36" ht="70.5" customHeight="1" x14ac:dyDescent="0.2">
      <c r="A11" s="29" t="s">
        <v>41</v>
      </c>
      <c r="B11" s="34"/>
      <c r="C11" s="41" t="s">
        <v>42</v>
      </c>
      <c r="D11" s="31" t="s">
        <v>43</v>
      </c>
      <c r="E11" s="31" t="s">
        <v>44</v>
      </c>
      <c r="F11" s="32" t="s">
        <v>39</v>
      </c>
      <c r="G11" s="42">
        <v>92</v>
      </c>
      <c r="H11" s="33" t="s">
        <v>40</v>
      </c>
      <c r="I11" s="33" t="s">
        <v>40</v>
      </c>
      <c r="J11" s="33" t="s">
        <v>40</v>
      </c>
      <c r="K11" s="34"/>
      <c r="L11" s="33" t="s">
        <v>40</v>
      </c>
      <c r="M11" s="33"/>
      <c r="N11" s="33"/>
      <c r="O11" s="43">
        <f>SUM(O12:O16)</f>
        <v>15682451.550000001</v>
      </c>
      <c r="P11" s="43">
        <f t="shared" ref="P11:T11" si="1">SUM(P12:P16)</f>
        <v>26497743.049999997</v>
      </c>
      <c r="Q11" s="43">
        <f t="shared" si="1"/>
        <v>93729.07</v>
      </c>
      <c r="R11" s="43">
        <f t="shared" si="1"/>
        <v>4330.68</v>
      </c>
      <c r="S11" s="43">
        <f t="shared" si="1"/>
        <v>20547433.039999999</v>
      </c>
      <c r="T11" s="43">
        <f t="shared" si="1"/>
        <v>0</v>
      </c>
      <c r="U11" s="36">
        <v>4.7860451272972742E-4</v>
      </c>
      <c r="V11" s="37">
        <v>5.9766848123946545E-3</v>
      </c>
      <c r="W11" s="37"/>
      <c r="X11" s="38"/>
      <c r="Y11" s="39">
        <v>1.8393628871290284E-3</v>
      </c>
      <c r="Z11" s="38">
        <v>2.7614815108419706E-4</v>
      </c>
      <c r="AA11" s="38"/>
      <c r="AB11" s="38"/>
      <c r="AC11" s="39">
        <v>0.2985359454689468</v>
      </c>
      <c r="AD11" s="38">
        <v>1.310218174402713</v>
      </c>
      <c r="AE11" s="38"/>
      <c r="AF11" s="38"/>
      <c r="AG11" s="39">
        <v>0.72123289212030395</v>
      </c>
      <c r="AH11" s="39">
        <v>0</v>
      </c>
      <c r="AI11" s="38"/>
      <c r="AJ11" s="40"/>
    </row>
    <row r="12" spans="1:36" ht="81.75" customHeight="1" x14ac:dyDescent="0.2">
      <c r="A12" s="44" t="s">
        <v>45</v>
      </c>
      <c r="B12" s="45" t="s">
        <v>46</v>
      </c>
      <c r="C12" s="41" t="s">
        <v>47</v>
      </c>
      <c r="D12" s="41" t="s">
        <v>48</v>
      </c>
      <c r="E12" s="41" t="s">
        <v>49</v>
      </c>
      <c r="F12" s="32" t="s">
        <v>50</v>
      </c>
      <c r="G12" s="46">
        <v>0.95</v>
      </c>
      <c r="H12" s="33" t="s">
        <v>40</v>
      </c>
      <c r="I12" s="33" t="s">
        <v>40</v>
      </c>
      <c r="J12" s="33" t="s">
        <v>40</v>
      </c>
      <c r="K12" s="34"/>
      <c r="L12" s="33" t="s">
        <v>40</v>
      </c>
      <c r="M12" s="47">
        <v>1</v>
      </c>
      <c r="N12" s="33"/>
      <c r="O12" s="43">
        <f>O17</f>
        <v>128208.31</v>
      </c>
      <c r="P12" s="43">
        <f t="shared" ref="P12:T12" si="2">P17</f>
        <v>107142.61</v>
      </c>
      <c r="Q12" s="43">
        <f t="shared" si="2"/>
        <v>6467.3</v>
      </c>
      <c r="R12" s="43">
        <f t="shared" si="2"/>
        <v>0</v>
      </c>
      <c r="S12" s="43">
        <f t="shared" si="2"/>
        <v>2045856.7800000003</v>
      </c>
      <c r="T12" s="43">
        <f t="shared" si="2"/>
        <v>0</v>
      </c>
      <c r="U12" s="36">
        <v>8.0626850919951979E-3</v>
      </c>
      <c r="V12" s="37">
        <v>5.0443688088549023E-2</v>
      </c>
      <c r="W12" s="37"/>
      <c r="X12" s="38"/>
      <c r="Y12" s="39">
        <v>0</v>
      </c>
      <c r="Z12" s="38">
        <v>0</v>
      </c>
      <c r="AA12" s="38"/>
      <c r="AB12" s="38"/>
      <c r="AC12" s="39">
        <v>-3.6320233300026126</v>
      </c>
      <c r="AD12" s="38">
        <v>15.957286856054809</v>
      </c>
      <c r="AE12" s="38"/>
      <c r="AF12" s="38"/>
      <c r="AG12" s="39">
        <v>7.8022545679239244</v>
      </c>
      <c r="AH12" s="39">
        <v>0</v>
      </c>
      <c r="AI12" s="38"/>
      <c r="AJ12" s="40"/>
    </row>
    <row r="13" spans="1:36" ht="38.25" x14ac:dyDescent="0.2">
      <c r="A13" s="44"/>
      <c r="B13" s="48" t="s">
        <v>51</v>
      </c>
      <c r="C13" s="41" t="s">
        <v>52</v>
      </c>
      <c r="D13" s="49" t="s">
        <v>53</v>
      </c>
      <c r="E13" s="49" t="s">
        <v>54</v>
      </c>
      <c r="F13" s="32" t="s">
        <v>50</v>
      </c>
      <c r="G13" s="47">
        <v>1</v>
      </c>
      <c r="H13" s="33" t="s">
        <v>40</v>
      </c>
      <c r="I13" s="33" t="s">
        <v>40</v>
      </c>
      <c r="J13" s="33" t="s">
        <v>40</v>
      </c>
      <c r="K13" s="33"/>
      <c r="L13" s="33" t="s">
        <v>40</v>
      </c>
      <c r="M13" s="50">
        <v>1.2537</v>
      </c>
      <c r="N13" s="33"/>
      <c r="O13" s="51">
        <f>O18+O19+O20</f>
        <v>9474467.2400000002</v>
      </c>
      <c r="P13" s="51">
        <f t="shared" ref="P13:T13" si="3">P18+P19+P20</f>
        <v>16351458.34</v>
      </c>
      <c r="Q13" s="51">
        <f t="shared" si="3"/>
        <v>74712.340000000011</v>
      </c>
      <c r="R13" s="51">
        <f t="shared" si="3"/>
        <v>3847.68</v>
      </c>
      <c r="S13" s="51">
        <f t="shared" si="3"/>
        <v>12100216.619999999</v>
      </c>
      <c r="T13" s="51">
        <f t="shared" si="3"/>
        <v>0</v>
      </c>
      <c r="U13" s="36">
        <v>5.0399996997527348E-4</v>
      </c>
      <c r="V13" s="37">
        <v>7.88565078198529E-3</v>
      </c>
      <c r="W13" s="37"/>
      <c r="X13" s="38"/>
      <c r="Y13" s="39">
        <v>2.9998884187652339E-3</v>
      </c>
      <c r="Z13" s="38">
        <v>4.0611043370919925E-4</v>
      </c>
      <c r="AA13" s="38"/>
      <c r="AB13" s="38"/>
      <c r="AC13" s="39">
        <v>0.34700989789887338</v>
      </c>
      <c r="AD13" s="38">
        <v>1.2771395281113451</v>
      </c>
      <c r="AE13" s="38"/>
      <c r="AF13" s="38"/>
      <c r="AG13" s="39">
        <v>0.64228151288019464</v>
      </c>
      <c r="AH13" s="39">
        <v>0</v>
      </c>
      <c r="AI13" s="38"/>
      <c r="AJ13" s="40"/>
    </row>
    <row r="14" spans="1:36" ht="51.75" customHeight="1" x14ac:dyDescent="0.2">
      <c r="A14" s="44"/>
      <c r="B14" s="48" t="s">
        <v>55</v>
      </c>
      <c r="C14" s="41" t="s">
        <v>56</v>
      </c>
      <c r="D14" s="49" t="s">
        <v>57</v>
      </c>
      <c r="E14" s="49" t="s">
        <v>58</v>
      </c>
      <c r="F14" s="32" t="s">
        <v>50</v>
      </c>
      <c r="G14" s="47">
        <v>1</v>
      </c>
      <c r="H14" s="33" t="s">
        <v>40</v>
      </c>
      <c r="I14" s="33" t="s">
        <v>40</v>
      </c>
      <c r="J14" s="33" t="s">
        <v>40</v>
      </c>
      <c r="K14" s="33"/>
      <c r="L14" s="33" t="s">
        <v>40</v>
      </c>
      <c r="M14" s="47">
        <v>1.22</v>
      </c>
      <c r="N14" s="33"/>
      <c r="O14" s="51">
        <f>O21</f>
        <v>1854090.42</v>
      </c>
      <c r="P14" s="51">
        <f t="shared" ref="P14:T16" si="4">P21</f>
        <v>1816482.24</v>
      </c>
      <c r="Q14" s="51">
        <f t="shared" si="4"/>
        <v>1976.64</v>
      </c>
      <c r="R14" s="51">
        <f t="shared" si="4"/>
        <v>0</v>
      </c>
      <c r="S14" s="51">
        <f t="shared" si="4"/>
        <v>927560.51</v>
      </c>
      <c r="T14" s="51">
        <f t="shared" si="4"/>
        <v>0</v>
      </c>
      <c r="U14" s="36">
        <v>1.0344373668564892E-3</v>
      </c>
      <c r="V14" s="37">
        <v>1.0660968735278834E-3</v>
      </c>
      <c r="W14" s="37"/>
      <c r="X14" s="38"/>
      <c r="Y14" s="39">
        <v>0</v>
      </c>
      <c r="Z14" s="38">
        <v>0</v>
      </c>
      <c r="AA14" s="38"/>
      <c r="AB14" s="38"/>
      <c r="AC14" s="39">
        <v>0.17011206878458029</v>
      </c>
      <c r="AD14" s="38">
        <v>0.50027792603555987</v>
      </c>
      <c r="AE14" s="38"/>
      <c r="AF14" s="38"/>
      <c r="AG14" s="39">
        <v>0.64603628349296938</v>
      </c>
      <c r="AH14" s="39">
        <v>0</v>
      </c>
      <c r="AI14" s="38"/>
      <c r="AJ14" s="40"/>
    </row>
    <row r="15" spans="1:36" ht="78.75" customHeight="1" x14ac:dyDescent="0.2">
      <c r="A15" s="44"/>
      <c r="B15" s="48" t="s">
        <v>59</v>
      </c>
      <c r="C15" s="41" t="s">
        <v>60</v>
      </c>
      <c r="D15" s="49" t="s">
        <v>61</v>
      </c>
      <c r="E15" s="49" t="s">
        <v>62</v>
      </c>
      <c r="F15" s="33" t="s">
        <v>63</v>
      </c>
      <c r="G15" s="42">
        <v>1</v>
      </c>
      <c r="H15" s="33" t="s">
        <v>40</v>
      </c>
      <c r="I15" s="33" t="s">
        <v>40</v>
      </c>
      <c r="J15" s="33" t="s">
        <v>40</v>
      </c>
      <c r="K15" s="33"/>
      <c r="L15" s="33" t="s">
        <v>40</v>
      </c>
      <c r="M15" s="33">
        <v>1</v>
      </c>
      <c r="N15" s="33"/>
      <c r="O15" s="51">
        <f>O22</f>
        <v>1652689.6</v>
      </c>
      <c r="P15" s="51">
        <f t="shared" si="4"/>
        <v>2539687.29</v>
      </c>
      <c r="Q15" s="51">
        <f t="shared" si="4"/>
        <v>0</v>
      </c>
      <c r="R15" s="51">
        <f t="shared" si="4"/>
        <v>0</v>
      </c>
      <c r="S15" s="51">
        <f t="shared" si="4"/>
        <v>1329213.4000000001</v>
      </c>
      <c r="T15" s="51">
        <f t="shared" si="4"/>
        <v>0</v>
      </c>
      <c r="U15" s="36">
        <v>0</v>
      </c>
      <c r="V15" s="37">
        <v>0</v>
      </c>
      <c r="W15" s="37"/>
      <c r="X15" s="38"/>
      <c r="Y15" s="39">
        <v>0</v>
      </c>
      <c r="Z15" s="38">
        <v>0</v>
      </c>
      <c r="AA15" s="38"/>
      <c r="AB15" s="38"/>
      <c r="AC15" s="39">
        <v>0.45864411039298225</v>
      </c>
      <c r="AD15" s="38">
        <v>0.8042728652736727</v>
      </c>
      <c r="AE15" s="38"/>
      <c r="AF15" s="38"/>
      <c r="AG15" s="39">
        <v>0.45591758478265854</v>
      </c>
      <c r="AH15" s="39">
        <v>0</v>
      </c>
      <c r="AI15" s="38"/>
      <c r="AJ15" s="40"/>
    </row>
    <row r="16" spans="1:36" ht="66.75" customHeight="1" x14ac:dyDescent="0.2">
      <c r="A16" s="44"/>
      <c r="B16" s="48" t="s">
        <v>64</v>
      </c>
      <c r="C16" s="41" t="s">
        <v>65</v>
      </c>
      <c r="D16" s="49" t="s">
        <v>66</v>
      </c>
      <c r="E16" s="49" t="s">
        <v>67</v>
      </c>
      <c r="F16" s="32" t="s">
        <v>50</v>
      </c>
      <c r="G16" s="47">
        <v>1</v>
      </c>
      <c r="H16" s="33" t="s">
        <v>40</v>
      </c>
      <c r="I16" s="33" t="s">
        <v>40</v>
      </c>
      <c r="J16" s="33" t="s">
        <v>40</v>
      </c>
      <c r="K16" s="33"/>
      <c r="L16" s="33" t="s">
        <v>40</v>
      </c>
      <c r="M16" s="47">
        <v>1</v>
      </c>
      <c r="N16" s="33"/>
      <c r="O16" s="52">
        <f>O23</f>
        <v>2572995.98</v>
      </c>
      <c r="P16" s="52">
        <f t="shared" si="4"/>
        <v>5682972.5700000003</v>
      </c>
      <c r="Q16" s="52">
        <f t="shared" si="4"/>
        <v>10572.79</v>
      </c>
      <c r="R16" s="52">
        <f t="shared" si="4"/>
        <v>483</v>
      </c>
      <c r="S16" s="52">
        <f t="shared" si="4"/>
        <v>4144585.7299999995</v>
      </c>
      <c r="T16" s="52">
        <f t="shared" si="4"/>
        <v>0</v>
      </c>
      <c r="U16" s="36">
        <v>0</v>
      </c>
      <c r="V16" s="37">
        <v>4.109135840935127E-3</v>
      </c>
      <c r="W16" s="37"/>
      <c r="X16" s="38"/>
      <c r="Y16" s="39">
        <v>0</v>
      </c>
      <c r="Z16" s="38">
        <v>1.8771890968908547E-4</v>
      </c>
      <c r="AA16" s="38"/>
      <c r="AB16" s="38"/>
      <c r="AC16" s="39">
        <v>0.28008415480951232</v>
      </c>
      <c r="AD16" s="38">
        <v>1.6108014789824894</v>
      </c>
      <c r="AE16" s="38"/>
      <c r="AF16" s="38"/>
      <c r="AG16" s="39">
        <v>0.90025581273420319</v>
      </c>
      <c r="AH16" s="39">
        <v>0</v>
      </c>
      <c r="AI16" s="38"/>
      <c r="AJ16" s="40"/>
    </row>
    <row r="17" spans="1:36" ht="81" customHeight="1" x14ac:dyDescent="0.2">
      <c r="A17" s="53" t="s">
        <v>68</v>
      </c>
      <c r="B17" s="54" t="str">
        <f>[1]Sheet1!$A$63</f>
        <v>06E41E102A010000</v>
      </c>
      <c r="C17" s="49" t="s">
        <v>69</v>
      </c>
      <c r="D17" s="49" t="s">
        <v>70</v>
      </c>
      <c r="E17" s="49" t="s">
        <v>71</v>
      </c>
      <c r="F17" s="32" t="s">
        <v>50</v>
      </c>
      <c r="G17" s="47" t="s">
        <v>72</v>
      </c>
      <c r="H17" s="33" t="s">
        <v>40</v>
      </c>
      <c r="I17" s="33" t="s">
        <v>40</v>
      </c>
      <c r="J17" s="33" t="s">
        <v>40</v>
      </c>
      <c r="K17" s="55"/>
      <c r="L17" s="33" t="s">
        <v>40</v>
      </c>
      <c r="M17" s="33"/>
      <c r="N17" s="55"/>
      <c r="O17" s="51">
        <f>[2]Sheet1!C62</f>
        <v>128208.31</v>
      </c>
      <c r="P17" s="51">
        <f>[2]Sheet1!D62</f>
        <v>107142.61</v>
      </c>
      <c r="Q17" s="51">
        <f>[2]Sheet1!E62</f>
        <v>6467.3</v>
      </c>
      <c r="R17" s="51">
        <f>[2]Sheet1!F62</f>
        <v>0</v>
      </c>
      <c r="S17" s="51">
        <f>[2]Sheet1!G62</f>
        <v>2045856.7800000003</v>
      </c>
      <c r="T17" s="51"/>
      <c r="U17" s="36">
        <v>8.0626850919951979E-3</v>
      </c>
      <c r="V17" s="56">
        <v>5.0443688088549023E-2</v>
      </c>
      <c r="W17" s="56"/>
      <c r="X17" s="38"/>
      <c r="Y17" s="39">
        <v>0</v>
      </c>
      <c r="Z17" s="38">
        <v>0</v>
      </c>
      <c r="AA17" s="38"/>
      <c r="AB17" s="38"/>
      <c r="AC17" s="39">
        <v>-3.6320233300026126</v>
      </c>
      <c r="AD17" s="38">
        <v>15.957286856054809</v>
      </c>
      <c r="AE17" s="38"/>
      <c r="AF17" s="38"/>
      <c r="AG17" s="39">
        <v>7.8022545679239244</v>
      </c>
      <c r="AH17" s="39">
        <v>0</v>
      </c>
      <c r="AI17" s="38"/>
      <c r="AJ17" s="40"/>
    </row>
    <row r="18" spans="1:36" ht="39.75" customHeight="1" x14ac:dyDescent="0.2">
      <c r="A18" s="53"/>
      <c r="B18" s="57" t="str">
        <f>[1]Sheet1!$A$64</f>
        <v>06E41G099A010000</v>
      </c>
      <c r="C18" s="58" t="s">
        <v>73</v>
      </c>
      <c r="D18" s="58" t="s">
        <v>74</v>
      </c>
      <c r="E18" s="49" t="s">
        <v>75</v>
      </c>
      <c r="F18" s="32" t="s">
        <v>50</v>
      </c>
      <c r="G18" s="47">
        <v>1</v>
      </c>
      <c r="H18" s="33" t="s">
        <v>40</v>
      </c>
      <c r="I18" s="33" t="s">
        <v>40</v>
      </c>
      <c r="J18" s="33" t="s">
        <v>40</v>
      </c>
      <c r="K18" s="55"/>
      <c r="L18" s="33" t="s">
        <v>40</v>
      </c>
      <c r="M18" s="47">
        <v>0.93</v>
      </c>
      <c r="N18" s="55"/>
      <c r="O18" s="51">
        <f>[2]Sheet1!C63</f>
        <v>6987159.96</v>
      </c>
      <c r="P18" s="51">
        <f>[2]Sheet1!D63</f>
        <v>13901867.800000001</v>
      </c>
      <c r="Q18" s="51">
        <f>[2]Sheet1!E63</f>
        <v>60480.41</v>
      </c>
      <c r="R18" s="51">
        <f>[2]Sheet1!F63</f>
        <v>3767.68</v>
      </c>
      <c r="S18" s="51">
        <f>[2]Sheet1!G63</f>
        <v>8425494.3099999987</v>
      </c>
      <c r="T18" s="51"/>
      <c r="U18" s="36">
        <v>3.8249816190756461E-4</v>
      </c>
      <c r="V18" s="37">
        <v>8.6559360807878238E-3</v>
      </c>
      <c r="W18" s="37"/>
      <c r="X18" s="38"/>
      <c r="Y18" s="39">
        <v>1.5660804076291835E-3</v>
      </c>
      <c r="Z18" s="38">
        <v>5.3922910332226026E-4</v>
      </c>
      <c r="AA18" s="38"/>
      <c r="AB18" s="38"/>
      <c r="AC18" s="39">
        <v>0.36893248882354707</v>
      </c>
      <c r="AD18" s="38">
        <v>1.205853931816955</v>
      </c>
      <c r="AE18" s="38"/>
      <c r="AF18" s="38"/>
      <c r="AG18" s="39">
        <v>0.53072062388362184</v>
      </c>
      <c r="AH18" s="39">
        <v>0</v>
      </c>
      <c r="AI18" s="38"/>
      <c r="AJ18" s="40"/>
    </row>
    <row r="19" spans="1:36" ht="48.75" customHeight="1" x14ac:dyDescent="0.2">
      <c r="A19" s="53"/>
      <c r="B19" s="48" t="str">
        <f>[1]Sheet1!$A$65</f>
        <v>06E41G099A020000</v>
      </c>
      <c r="C19" s="49" t="s">
        <v>76</v>
      </c>
      <c r="D19" s="49" t="s">
        <v>77</v>
      </c>
      <c r="E19" s="49" t="s">
        <v>78</v>
      </c>
      <c r="F19" s="32" t="s">
        <v>50</v>
      </c>
      <c r="G19" s="47">
        <v>1</v>
      </c>
      <c r="H19" s="33" t="s">
        <v>40</v>
      </c>
      <c r="I19" s="33" t="s">
        <v>40</v>
      </c>
      <c r="J19" s="33" t="s">
        <v>40</v>
      </c>
      <c r="K19" s="55"/>
      <c r="L19" s="33" t="s">
        <v>40</v>
      </c>
      <c r="M19" s="50">
        <v>0.99550000000000005</v>
      </c>
      <c r="N19" s="55"/>
      <c r="O19" s="51">
        <f>[2]Sheet1!C64</f>
        <v>118695</v>
      </c>
      <c r="P19" s="51">
        <f>[2]Sheet1!D64</f>
        <v>90785.5</v>
      </c>
      <c r="Q19" s="51">
        <f>[2]Sheet1!E64</f>
        <v>4971.83</v>
      </c>
      <c r="R19" s="51">
        <f>[2]Sheet1!F64</f>
        <v>80</v>
      </c>
      <c r="S19" s="51">
        <f>[2]Sheet1!G64</f>
        <v>749316.63</v>
      </c>
      <c r="T19" s="51"/>
      <c r="U19" s="36">
        <v>0</v>
      </c>
      <c r="V19" s="56">
        <v>4.1887442604995995E-2</v>
      </c>
      <c r="W19" s="56"/>
      <c r="X19" s="38"/>
      <c r="Y19" s="39">
        <v>8.8167320944181421E-2</v>
      </c>
      <c r="Z19" s="38">
        <v>6.7399637726947223E-4</v>
      </c>
      <c r="AA19" s="38"/>
      <c r="AB19" s="38"/>
      <c r="AC19" s="39">
        <v>1.4438593668390813</v>
      </c>
      <c r="AD19" s="38">
        <v>6.3129586755971188</v>
      </c>
      <c r="AE19" s="38"/>
      <c r="AF19" s="38"/>
      <c r="AG19" s="39">
        <v>4.7972965983185354</v>
      </c>
      <c r="AH19" s="39">
        <v>0</v>
      </c>
      <c r="AI19" s="38"/>
      <c r="AJ19" s="40"/>
    </row>
    <row r="20" spans="1:36" ht="29.25" customHeight="1" x14ac:dyDescent="0.2">
      <c r="A20" s="53"/>
      <c r="B20" s="48" t="str">
        <f>[1]Sheet1!$A$66</f>
        <v>06E41G099A030000</v>
      </c>
      <c r="C20" s="49" t="s">
        <v>79</v>
      </c>
      <c r="D20" s="49" t="s">
        <v>80</v>
      </c>
      <c r="E20" s="41" t="s">
        <v>81</v>
      </c>
      <c r="F20" s="32" t="s">
        <v>50</v>
      </c>
      <c r="G20" s="47">
        <v>1</v>
      </c>
      <c r="H20" s="33" t="s">
        <v>40</v>
      </c>
      <c r="I20" s="33" t="s">
        <v>40</v>
      </c>
      <c r="J20" s="33" t="s">
        <v>40</v>
      </c>
      <c r="K20" s="55"/>
      <c r="L20" s="33" t="s">
        <v>40</v>
      </c>
      <c r="M20" s="47">
        <v>1</v>
      </c>
      <c r="N20" s="55"/>
      <c r="O20" s="51">
        <f>[2]Sheet1!C65</f>
        <v>2368612.2799999998</v>
      </c>
      <c r="P20" s="51">
        <f>[2]Sheet1!D65</f>
        <v>2358805.04</v>
      </c>
      <c r="Q20" s="51">
        <f>[2]Sheet1!E65</f>
        <v>9260.1</v>
      </c>
      <c r="R20" s="51">
        <f>[2]Sheet1!F65</f>
        <v>0</v>
      </c>
      <c r="S20" s="51">
        <f>[2]Sheet1!G65</f>
        <v>2925405.68</v>
      </c>
      <c r="T20" s="51"/>
      <c r="U20" s="36">
        <v>9.633481505904605E-4</v>
      </c>
      <c r="V20" s="37">
        <v>3.9095043448816374E-3</v>
      </c>
      <c r="W20" s="37"/>
      <c r="X20" s="38"/>
      <c r="Y20" s="39">
        <v>4.0431830991099248E-3</v>
      </c>
      <c r="Z20" s="38">
        <v>0</v>
      </c>
      <c r="AA20" s="38"/>
      <c r="AB20" s="38"/>
      <c r="AC20" s="39">
        <v>0.21580362863160291</v>
      </c>
      <c r="AD20" s="38">
        <v>1.2350715668838803</v>
      </c>
      <c r="AE20" s="38"/>
      <c r="AF20" s="38"/>
      <c r="AG20" s="39">
        <v>0.84220007863506541</v>
      </c>
      <c r="AH20" s="39">
        <v>0</v>
      </c>
      <c r="AI20" s="38"/>
      <c r="AJ20" s="40"/>
    </row>
    <row r="21" spans="1:36" ht="45.75" customHeight="1" x14ac:dyDescent="0.2">
      <c r="A21" s="53"/>
      <c r="B21" s="48" t="str">
        <f>[1]Sheet1!$A$67</f>
        <v>06E41G100A010000</v>
      </c>
      <c r="C21" s="49" t="s">
        <v>82</v>
      </c>
      <c r="D21" s="49" t="s">
        <v>83</v>
      </c>
      <c r="E21" s="41" t="s">
        <v>84</v>
      </c>
      <c r="F21" s="32" t="s">
        <v>50</v>
      </c>
      <c r="G21" s="47">
        <v>1</v>
      </c>
      <c r="H21" s="33" t="s">
        <v>40</v>
      </c>
      <c r="I21" s="33" t="s">
        <v>40</v>
      </c>
      <c r="J21" s="33" t="s">
        <v>40</v>
      </c>
      <c r="K21" s="55"/>
      <c r="L21" s="33" t="s">
        <v>40</v>
      </c>
      <c r="M21" s="50">
        <v>0.99270000000000003</v>
      </c>
      <c r="N21" s="55"/>
      <c r="O21" s="51">
        <f>[2]Sheet1!C66</f>
        <v>1854090.42</v>
      </c>
      <c r="P21" s="51">
        <f>[2]Sheet1!D66</f>
        <v>1816482.24</v>
      </c>
      <c r="Q21" s="51">
        <f>[2]Sheet1!E66</f>
        <v>1976.64</v>
      </c>
      <c r="R21" s="51">
        <f>[2]Sheet1!F66</f>
        <v>0</v>
      </c>
      <c r="S21" s="51">
        <f>[2]Sheet1!G66</f>
        <v>927560.51</v>
      </c>
      <c r="T21" s="51"/>
      <c r="U21" s="36">
        <v>1.0344373668564892E-3</v>
      </c>
      <c r="V21" s="37">
        <v>1.0660968735278834E-3</v>
      </c>
      <c r="W21" s="37"/>
      <c r="X21" s="38"/>
      <c r="Y21" s="39">
        <v>0</v>
      </c>
      <c r="Z21" s="38">
        <v>0</v>
      </c>
      <c r="AA21" s="38"/>
      <c r="AB21" s="38"/>
      <c r="AC21" s="39">
        <v>0.17011206878458029</v>
      </c>
      <c r="AD21" s="38">
        <v>0.50027792603555987</v>
      </c>
      <c r="AE21" s="38"/>
      <c r="AF21" s="38"/>
      <c r="AG21" s="39">
        <v>0.64603628349296938</v>
      </c>
      <c r="AH21" s="39">
        <v>0</v>
      </c>
      <c r="AI21" s="38"/>
      <c r="AJ21" s="40"/>
    </row>
    <row r="22" spans="1:36" ht="87" customHeight="1" x14ac:dyDescent="0.2">
      <c r="A22" s="53"/>
      <c r="B22" s="45" t="str">
        <f>[1]Sheet1!$A$68</f>
        <v>06E41G101A010000</v>
      </c>
      <c r="C22" s="41" t="s">
        <v>85</v>
      </c>
      <c r="D22" s="49" t="s">
        <v>86</v>
      </c>
      <c r="E22" s="41" t="s">
        <v>87</v>
      </c>
      <c r="F22" s="32" t="s">
        <v>50</v>
      </c>
      <c r="G22" s="47">
        <v>1</v>
      </c>
      <c r="H22" s="33" t="s">
        <v>40</v>
      </c>
      <c r="I22" s="33" t="s">
        <v>40</v>
      </c>
      <c r="J22" s="33" t="s">
        <v>40</v>
      </c>
      <c r="K22" s="55"/>
      <c r="L22" s="33" t="s">
        <v>40</v>
      </c>
      <c r="M22" s="47">
        <v>1</v>
      </c>
      <c r="N22" s="55"/>
      <c r="O22" s="51">
        <f>[2]Sheet1!C67</f>
        <v>1652689.6</v>
      </c>
      <c r="P22" s="51">
        <f>[2]Sheet1!D67</f>
        <v>2539687.29</v>
      </c>
      <c r="Q22" s="51">
        <f>[2]Sheet1!E67</f>
        <v>0</v>
      </c>
      <c r="R22" s="51">
        <f>[2]Sheet1!F67</f>
        <v>0</v>
      </c>
      <c r="S22" s="51">
        <f>[2]Sheet1!G67</f>
        <v>1329213.4000000001</v>
      </c>
      <c r="T22" s="51"/>
      <c r="U22" s="36">
        <v>0</v>
      </c>
      <c r="V22" s="56">
        <v>0</v>
      </c>
      <c r="W22" s="56"/>
      <c r="X22" s="38"/>
      <c r="Y22" s="39">
        <v>0</v>
      </c>
      <c r="Z22" s="38">
        <v>0</v>
      </c>
      <c r="AA22" s="38"/>
      <c r="AB22" s="38"/>
      <c r="AC22" s="39">
        <v>0.45864411039298225</v>
      </c>
      <c r="AD22" s="38">
        <v>0.8042728652736727</v>
      </c>
      <c r="AE22" s="38"/>
      <c r="AF22" s="38"/>
      <c r="AG22" s="39">
        <v>0.45591758478265854</v>
      </c>
      <c r="AH22" s="39">
        <v>0</v>
      </c>
      <c r="AI22" s="38"/>
      <c r="AJ22" s="40"/>
    </row>
    <row r="23" spans="1:36" ht="51" x14ac:dyDescent="0.2">
      <c r="A23" s="53"/>
      <c r="B23" s="54" t="str">
        <f>[1]Sheet1!$A$69</f>
        <v>06E41G103A010000</v>
      </c>
      <c r="C23" s="49" t="s">
        <v>88</v>
      </c>
      <c r="D23" s="49" t="s">
        <v>89</v>
      </c>
      <c r="E23" s="41" t="s">
        <v>67</v>
      </c>
      <c r="F23" s="32" t="s">
        <v>50</v>
      </c>
      <c r="G23" s="47">
        <v>1</v>
      </c>
      <c r="H23" s="33" t="s">
        <v>40</v>
      </c>
      <c r="I23" s="33" t="s">
        <v>40</v>
      </c>
      <c r="J23" s="33" t="s">
        <v>40</v>
      </c>
      <c r="K23" s="55"/>
      <c r="L23" s="33" t="s">
        <v>40</v>
      </c>
      <c r="M23" s="47">
        <v>1</v>
      </c>
      <c r="N23" s="55"/>
      <c r="O23" s="51">
        <f>[2]Sheet1!C68</f>
        <v>2572995.98</v>
      </c>
      <c r="P23" s="51">
        <f>[2]Sheet1!D68</f>
        <v>5682972.5700000003</v>
      </c>
      <c r="Q23" s="51">
        <f>[2]Sheet1!E68</f>
        <v>10572.79</v>
      </c>
      <c r="R23" s="51">
        <f>[2]Sheet1!F68</f>
        <v>483</v>
      </c>
      <c r="S23" s="51">
        <f>[2]Sheet1!G68</f>
        <v>4144585.7299999995</v>
      </c>
      <c r="T23" s="51"/>
      <c r="U23" s="36">
        <v>0</v>
      </c>
      <c r="V23" s="59">
        <v>4.109135840935127E-3</v>
      </c>
      <c r="W23" s="59"/>
      <c r="X23" s="38"/>
      <c r="Y23" s="39">
        <v>0</v>
      </c>
      <c r="Z23" s="38">
        <v>1.8771890968908547E-4</v>
      </c>
      <c r="AA23" s="38"/>
      <c r="AB23" s="38"/>
      <c r="AC23" s="39">
        <v>0.28008415480951232</v>
      </c>
      <c r="AD23" s="38">
        <v>1.6108014789824894</v>
      </c>
      <c r="AE23" s="38"/>
      <c r="AF23" s="38"/>
      <c r="AG23" s="39">
        <v>0.90025581273420319</v>
      </c>
      <c r="AH23" s="39">
        <v>0</v>
      </c>
      <c r="AI23" s="38"/>
      <c r="AJ23" s="40"/>
    </row>
  </sheetData>
  <mergeCells count="30">
    <mergeCell ref="A12:A16"/>
    <mergeCell ref="A17:A23"/>
    <mergeCell ref="S8:S9"/>
    <mergeCell ref="T8:T9"/>
    <mergeCell ref="U8:X8"/>
    <mergeCell ref="Y8:AB8"/>
    <mergeCell ref="AC8:AF8"/>
    <mergeCell ref="AG8:AJ8"/>
    <mergeCell ref="M8:M9"/>
    <mergeCell ref="N8:N9"/>
    <mergeCell ref="O8:O9"/>
    <mergeCell ref="P8:P9"/>
    <mergeCell ref="Q8:Q9"/>
    <mergeCell ref="R8:R9"/>
    <mergeCell ref="D8:D9"/>
    <mergeCell ref="E8:E9"/>
    <mergeCell ref="F8:F9"/>
    <mergeCell ref="G8:G9"/>
    <mergeCell ref="H8:K8"/>
    <mergeCell ref="L8:L9"/>
    <mergeCell ref="C1:M1"/>
    <mergeCell ref="C2:AF2"/>
    <mergeCell ref="AG3:AJ6"/>
    <mergeCell ref="A7:A9"/>
    <mergeCell ref="B7:G7"/>
    <mergeCell ref="H7:N7"/>
    <mergeCell ref="O7:T7"/>
    <mergeCell ref="U7:AJ7"/>
    <mergeCell ref="B8:B9"/>
    <mergeCell ref="C8:C9"/>
  </mergeCells>
  <pageMargins left="0.7" right="0.7" top="0.75" bottom="0.75" header="0.3" footer="0.3"/>
  <pageSetup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 01 AFF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2015-02-27T19:27:08Z</dcterms:created>
  <dcterms:modified xsi:type="dcterms:W3CDTF">2015-02-27T19:27:28Z</dcterms:modified>
</cp:coreProperties>
</file>