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3 AFF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2" i="1" l="1"/>
  <c r="S32" i="1"/>
  <c r="R32" i="1"/>
  <c r="Q32" i="1"/>
  <c r="P32" i="1"/>
  <c r="O32" i="1"/>
  <c r="B32" i="1"/>
  <c r="T31" i="1"/>
  <c r="S31" i="1"/>
  <c r="R31" i="1"/>
  <c r="Q31" i="1"/>
  <c r="P31" i="1"/>
  <c r="O31" i="1"/>
  <c r="B31" i="1"/>
  <c r="T30" i="1"/>
  <c r="S30" i="1"/>
  <c r="R30" i="1"/>
  <c r="Q30" i="1"/>
  <c r="P30" i="1"/>
  <c r="O30" i="1"/>
  <c r="B30" i="1"/>
  <c r="T29" i="1"/>
  <c r="S29" i="1"/>
  <c r="R29" i="1"/>
  <c r="R17" i="1" s="1"/>
  <c r="Q29" i="1"/>
  <c r="Q17" i="1" s="1"/>
  <c r="P29" i="1"/>
  <c r="O29" i="1"/>
  <c r="O17" i="1" s="1"/>
  <c r="B29" i="1"/>
  <c r="T28" i="1"/>
  <c r="S28" i="1"/>
  <c r="R28" i="1"/>
  <c r="Q28" i="1"/>
  <c r="P28" i="1"/>
  <c r="O28" i="1"/>
  <c r="B28" i="1"/>
  <c r="T27" i="1"/>
  <c r="S27" i="1"/>
  <c r="S16" i="1" s="1"/>
  <c r="AC16" i="1" s="1"/>
  <c r="R27" i="1"/>
  <c r="Q27" i="1"/>
  <c r="P27" i="1"/>
  <c r="O27" i="1"/>
  <c r="B27" i="1"/>
  <c r="AG26" i="1"/>
  <c r="AC26" i="1"/>
  <c r="Y26" i="1"/>
  <c r="U26" i="1"/>
  <c r="T25" i="1"/>
  <c r="S25" i="1"/>
  <c r="R25" i="1"/>
  <c r="Q25" i="1"/>
  <c r="P25" i="1"/>
  <c r="O25" i="1"/>
  <c r="B25" i="1"/>
  <c r="T24" i="1"/>
  <c r="S24" i="1"/>
  <c r="S15" i="1" s="1"/>
  <c r="R24" i="1"/>
  <c r="Q24" i="1"/>
  <c r="Q15" i="1" s="1"/>
  <c r="U15" i="1" s="1"/>
  <c r="P24" i="1"/>
  <c r="O24" i="1"/>
  <c r="O15" i="1" s="1"/>
  <c r="B24" i="1"/>
  <c r="T23" i="1"/>
  <c r="S23" i="1"/>
  <c r="R23" i="1"/>
  <c r="Q23" i="1"/>
  <c r="P23" i="1"/>
  <c r="O23" i="1"/>
  <c r="B23" i="1"/>
  <c r="T22" i="1"/>
  <c r="S22" i="1"/>
  <c r="R22" i="1"/>
  <c r="Q22" i="1"/>
  <c r="P22" i="1"/>
  <c r="O22" i="1"/>
  <c r="O14" i="1" s="1"/>
  <c r="B22" i="1"/>
  <c r="T21" i="1"/>
  <c r="T13" i="1" s="1"/>
  <c r="S21" i="1"/>
  <c r="R21" i="1"/>
  <c r="R13" i="1" s="1"/>
  <c r="Q21" i="1"/>
  <c r="P21" i="1"/>
  <c r="P13" i="1" s="1"/>
  <c r="O21" i="1"/>
  <c r="O13" i="1" s="1"/>
  <c r="B21" i="1"/>
  <c r="T20" i="1"/>
  <c r="S20" i="1"/>
  <c r="S12" i="1" s="1"/>
  <c r="R20" i="1"/>
  <c r="R12" i="1" s="1"/>
  <c r="Q20" i="1"/>
  <c r="Q12" i="1" s="1"/>
  <c r="P20" i="1"/>
  <c r="O20" i="1"/>
  <c r="B20" i="1"/>
  <c r="T19" i="1"/>
  <c r="S19" i="1"/>
  <c r="R19" i="1"/>
  <c r="Q19" i="1"/>
  <c r="P19" i="1"/>
  <c r="O19" i="1"/>
  <c r="T18" i="1"/>
  <c r="S18" i="1"/>
  <c r="R18" i="1"/>
  <c r="Q18" i="1"/>
  <c r="P18" i="1"/>
  <c r="O18" i="1"/>
  <c r="T17" i="1"/>
  <c r="P17" i="1"/>
  <c r="O16" i="1"/>
  <c r="T15" i="1"/>
  <c r="P15" i="1"/>
  <c r="S14" i="1"/>
  <c r="Q13" i="1"/>
  <c r="U13" i="1" s="1"/>
  <c r="T12" i="1"/>
  <c r="P12" i="1"/>
  <c r="O12" i="1"/>
  <c r="P14" i="1" l="1"/>
  <c r="AG20" i="1"/>
  <c r="U18" i="1"/>
  <c r="AC18" i="1"/>
  <c r="U19" i="1"/>
  <c r="AC19" i="1"/>
  <c r="U21" i="1"/>
  <c r="AC21" i="1"/>
  <c r="Y22" i="1"/>
  <c r="AG22" i="1"/>
  <c r="U23" i="1"/>
  <c r="AC23" i="1"/>
  <c r="Y24" i="1"/>
  <c r="AG24" i="1"/>
  <c r="U25" i="1"/>
  <c r="AC25" i="1"/>
  <c r="P16" i="1"/>
  <c r="P11" i="1" s="1"/>
  <c r="P10" i="1" s="1"/>
  <c r="Y27" i="1"/>
  <c r="T16" i="1"/>
  <c r="AG16" i="1" s="1"/>
  <c r="U28" i="1"/>
  <c r="AC28" i="1"/>
  <c r="Y17" i="1"/>
  <c r="AG29" i="1"/>
  <c r="U30" i="1"/>
  <c r="AC30" i="1"/>
  <c r="Y31" i="1"/>
  <c r="AG31" i="1"/>
  <c r="U32" i="1"/>
  <c r="AC32" i="1"/>
  <c r="U12" i="1"/>
  <c r="AC14" i="1"/>
  <c r="Y18" i="1"/>
  <c r="AG18" i="1"/>
  <c r="Y19" i="1"/>
  <c r="AG19" i="1"/>
  <c r="U20" i="1"/>
  <c r="AC20" i="1"/>
  <c r="Y21" i="1"/>
  <c r="U22" i="1"/>
  <c r="AC22" i="1"/>
  <c r="R14" i="1"/>
  <c r="Y14" i="1" s="1"/>
  <c r="AG23" i="1"/>
  <c r="U24" i="1"/>
  <c r="Y25" i="1"/>
  <c r="AG25" i="1"/>
  <c r="U27" i="1"/>
  <c r="AC27" i="1"/>
  <c r="R16" i="1"/>
  <c r="Y16" i="1" s="1"/>
  <c r="AG28" i="1"/>
  <c r="U29" i="1"/>
  <c r="AC29" i="1"/>
  <c r="Y30" i="1"/>
  <c r="AG30" i="1"/>
  <c r="U31" i="1"/>
  <c r="AC31" i="1"/>
  <c r="Y32" i="1"/>
  <c r="AG32" i="1"/>
  <c r="AG13" i="1"/>
  <c r="AG15" i="1"/>
  <c r="U17" i="1"/>
  <c r="Y12" i="1"/>
  <c r="Y13" i="1"/>
  <c r="AC15" i="1"/>
  <c r="O11" i="1"/>
  <c r="O10" i="1" s="1"/>
  <c r="AG17" i="1"/>
  <c r="AC12" i="1"/>
  <c r="AG27" i="1"/>
  <c r="AG12" i="1"/>
  <c r="T14" i="1"/>
  <c r="AG14" i="1" s="1"/>
  <c r="R15" i="1"/>
  <c r="Y15" i="1" s="1"/>
  <c r="Y23" i="1"/>
  <c r="AC24" i="1"/>
  <c r="S13" i="1"/>
  <c r="AC13" i="1" s="1"/>
  <c r="Q14" i="1"/>
  <c r="Q16" i="1"/>
  <c r="U16" i="1" s="1"/>
  <c r="S17" i="1"/>
  <c r="AC17" i="1" s="1"/>
  <c r="Y20" i="1"/>
  <c r="Y29" i="1"/>
  <c r="AG21" i="1"/>
  <c r="Y28" i="1"/>
  <c r="R11" i="1" l="1"/>
  <c r="R10" i="1" s="1"/>
  <c r="Y10" i="1" s="1"/>
  <c r="Y11" i="1"/>
  <c r="U14" i="1"/>
  <c r="Q11" i="1"/>
  <c r="T11" i="1"/>
  <c r="S11" i="1"/>
  <c r="U11" i="1" l="1"/>
  <c r="Q10" i="1"/>
  <c r="U10" i="1" s="1"/>
  <c r="S10" i="1"/>
  <c r="AC10" i="1" s="1"/>
  <c r="AC11" i="1"/>
  <c r="AG11" i="1"/>
  <c r="T10" i="1"/>
  <c r="AG10" i="1" s="1"/>
</calcChain>
</file>

<file path=xl/sharedStrings.xml><?xml version="1.0" encoding="utf-8"?>
<sst xmlns="http://schemas.openxmlformats.org/spreadsheetml/2006/main" count="212" uniqueCount="130">
  <si>
    <t xml:space="preserve">Clave:
Emisión:
Versión:
Página: 1 de 1
</t>
  </si>
  <si>
    <t xml:space="preserve">Clasificación Programática: </t>
  </si>
  <si>
    <t>Denominación del Pp:</t>
  </si>
  <si>
    <t>Eje de la Política Pública (PED):</t>
  </si>
  <si>
    <t>Unidad Presupuestal: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</si>
  <si>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</si>
  <si>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</si>
  <si>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</si>
  <si>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</si>
  <si>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</si>
  <si>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</si>
  <si>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</si>
  <si>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</si>
  <si>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</si>
  <si>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</si>
  <si>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</si>
  <si>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</si>
  <si>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</si>
  <si>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</si>
  <si>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</si>
  <si>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</si>
  <si>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</si>
  <si>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</si>
  <si>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</si>
  <si>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</si>
  <si>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</si>
  <si>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</si>
  <si>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</si>
  <si>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</si>
  <si>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</si>
  <si>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</si>
  <si>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mejoramiento integral de las condiciones de vida de los colimenses a través de poliíticas públicas en materia de seguridad, prevención del delito, procuración de justicia y prevención y readaptación
social que sean garantes del
orden, la paz y la tranquilidad
social.</t>
  </si>
  <si>
    <t>Índice de percepción de la
inseguridad</t>
  </si>
  <si>
    <t>(Indice de percepciòn de
inseguridad en el año t - ìndice
de la percepciòn de la
inseguridad en el año -t 1)
ìndice de la percepciòn de la
inseguridad en el año t1) *100</t>
  </si>
  <si>
    <t>Porcentaje</t>
  </si>
  <si>
    <t>No disponible</t>
  </si>
  <si>
    <t>Propósito</t>
  </si>
  <si>
    <t>Las àreas sustantivas de la Procuradurìa General de Justicia del Estado aplican métodos y técnicas de investigaciones cientìficas haciendo de ello un proceso eficiente y eficaz  en estricto
cumplimiento de la Ley, aplicando la Justicia de manera pronta y expedita.</t>
  </si>
  <si>
    <t>Tasa de incidencia delictiva</t>
  </si>
  <si>
    <t>[(încidencia delictiva en el año t
-Incidencia delictiva en el año
t-1)/incidencia delictiva en el
año t-1]*100</t>
  </si>
  <si>
    <t>Disminuir en un mìnimo del
20% la incidencia delictiva en
los delitos de alto impacto.</t>
  </si>
  <si>
    <t>Componente</t>
  </si>
  <si>
    <t>E021</t>
  </si>
  <si>
    <t>Profesionalización acreditable</t>
  </si>
  <si>
    <t>Porcentaje de personal capacitado</t>
  </si>
  <si>
    <t>Personal de la PGJE capacitado con por lo menos un curso pòr lo menos un curso de su àrea o campo de acciòn/Totalidad de personal de la PGJE</t>
  </si>
  <si>
    <t xml:space="preserve">Capacitar al 100% del personal de la PGJE con por lo menos un curso de su àrea de campo de acciòn. </t>
  </si>
  <si>
    <t>E022</t>
  </si>
  <si>
    <t>Servicios periciales eficientes</t>
  </si>
  <si>
    <t>Porcentaje de dictámenes periciales</t>
  </si>
  <si>
    <t>[(îndice de dictàmenes realizados por e àrea de servicios periciales en el año t - ìndice de dictàmenes realizados por el àrea de servicios periciales en el año t 1)/ ìndice de dictàmenes realizados por el àrea de servicios periciales en el año t
]*100</t>
  </si>
  <si>
    <t>Porcentajes</t>
  </si>
  <si>
    <t>incrementar en un 10% las
solicitudes de dictàmenes
atendidos</t>
  </si>
  <si>
    <t>E084</t>
  </si>
  <si>
    <t xml:space="preserve">Módulo de información accesible al servicio de la ciudadanía, asegurado </t>
  </si>
  <si>
    <t>Personas Atendidas</t>
  </si>
  <si>
    <t>[(Ìndice de ciudadanos atendidos en los mòdulos con un tiempo màximo de 15 minutos en el año t - ìndice de ciudadanos atendidos en los mòdulos con un tiempo màximo de 15 minutos en el año t 1)/ ìndice de ciudadanos atendidos en los mòdulos con un tiempo m</t>
  </si>
  <si>
    <t>Atender al 85% de los usuarios
en tiempo</t>
  </si>
  <si>
    <t>E085</t>
  </si>
  <si>
    <t xml:space="preserve">Atención social legal y familiar al ciudadano, garantizada </t>
  </si>
  <si>
    <t>Cédulas de Servicios
proporcionados</t>
  </si>
  <si>
    <t>[(îndice de cèdulas expedidas por solicitud en el año t - ìndice de cèdulas expedidas por solicitud en el año t 1)/ìndice de cèdulas expedidas por solicitud en el año t 1 ]*100</t>
  </si>
  <si>
    <t>Mantener el 100% de la
proporciòn de servicios.</t>
  </si>
  <si>
    <t>E086</t>
  </si>
  <si>
    <t>Recepción, integración y resolución de denuncias, completado</t>
  </si>
  <si>
    <t>Denuncias resueltas</t>
  </si>
  <si>
    <t>[(porcentaje de averiguaciones resueltas en el año t -
porcentaje de averiguaciones
resueltas en el año t 1)/porcentaje de averiguaciones resueltas en el
año t 1]*100</t>
  </si>
  <si>
    <t>Aumentar en un mìnimo de 20% el nùmero de
averiguaciòn resueltas</t>
  </si>
  <si>
    <t>E087</t>
  </si>
  <si>
    <t>Denuncias y servicios en linea accesibles a los ciudadanos, desarrollados.</t>
  </si>
  <si>
    <t>Personas atendidas por medio de los servicios en línea</t>
  </si>
  <si>
    <t>[(Usuarios de los servicios en lìnea de la Instituciòn en el año t - usuarios de los servicios en lìnea en el año t1)/usuarios de los servicios en lìne en el año t1]*100</t>
  </si>
  <si>
    <t>au,mentar en 50% el nùmero
de usuarios de los servicios en
lìneas de la Instituciòn</t>
  </si>
  <si>
    <t>E088.</t>
  </si>
  <si>
    <t xml:space="preserve">Intervención en los procesos llevados ante los órganos jurisdiccionales, controlada </t>
  </si>
  <si>
    <t>Control de Procesos</t>
  </si>
  <si>
    <t>[(îndice de resoliciones favorables en el año t - ìndice de resoluciones favorables en el año t1)/ ìndice de resoluciones favorables en el año t1]*100</t>
  </si>
  <si>
    <t>Aumentar en un 10% el
nùmero de resoluciones
favorables en procesos
judiciales iniciados</t>
  </si>
  <si>
    <t>G023</t>
  </si>
  <si>
    <t>Desempeño de funciones.</t>
  </si>
  <si>
    <t>Gasto ejercido</t>
  </si>
  <si>
    <t>[(Porcentaje ejercido en m - Porcentaje ejercido en m1)/porcentaje ejercido en m1]*100</t>
  </si>
  <si>
    <t>Actividades</t>
  </si>
  <si>
    <t>Capacitar y profesionalizar al personal de la PGJE.</t>
  </si>
  <si>
    <t>Cursos de capacitación de formación inicial actualización y especialización</t>
  </si>
  <si>
    <t xml:space="preserve">Actividades de apoyo para la realización de dictámenes periciales </t>
  </si>
  <si>
    <t xml:space="preserve">Orientar, informar y canalizar a los usuarios y/u ofendidos con el personal calificado para ser atendidos </t>
  </si>
  <si>
    <t>Usuarios atendidos</t>
  </si>
  <si>
    <t>[(îndice de ciudadanos
canalizados en el año t - ìndice
de canalizados en el año t 1) /
ìndice de ciudadanos
canalizados en el año t 1)*100</t>
  </si>
  <si>
    <t>Mantener al 100% la canalizaciòn de usuarios atendidos en mòdulos.</t>
  </si>
  <si>
    <t>Capacitar y sensibilizar al personaL de la PGJE para una atención de calidad y calidez en beneficio de los usuarios, víctimas u ofendidos de delito.</t>
  </si>
  <si>
    <t>Cursos de Capacitación ofrecidos</t>
  </si>
  <si>
    <t>(nùmero de cursos impartidos para el personal en el año t + nùmero de cursos impartidos para el persona en el año t 1) - Nùmero de cursos para el personal ene l año t1</t>
  </si>
  <si>
    <t>Unidad</t>
  </si>
  <si>
    <t>3 cursos</t>
  </si>
  <si>
    <t>Orientar y canalizar a los usuarios y/u ofendidos, aplicando los conocimientos, métodos y técnicas necesarias; con personal calificados para atender cada área según donde se requiera dicha atención en beneficio de la sociedad.</t>
  </si>
  <si>
    <t>Usuarios canalizados con personal calificado</t>
  </si>
  <si>
    <t>[indice de ciudadanos canalizados en el año t - ìndice de canalizados en el año t 1) / ìndice de ciudadanos canalizados en el año t 1] *100</t>
  </si>
  <si>
    <t xml:space="preserve">Mantener al 100% de la canalizaciòn de usuarios atendidos en mòdulos </t>
  </si>
  <si>
    <t>Realizar las diligencias necesarias para el esclarecimiento de los hechos denunciados con apoyo de las diferentes àreas (Policia de Procuraciòn de Justicia,  Servicios Periciales, Servicios Mèdicos Forenses y Servicios Sociales), aplicando los métodos y técnicas de investigaciones científica</t>
  </si>
  <si>
    <t>Diligencias realizadas por
denuncia.</t>
  </si>
  <si>
    <t xml:space="preserve">[(îndice de diligencias atendidas por las àreas sustantivas de la instituciòn </t>
  </si>
  <si>
    <t xml:space="preserve">Incrementar en un 10% las diligencias atendidas para el debido esclarecimiento de los hechos atendidos </t>
  </si>
  <si>
    <t>E086A02</t>
  </si>
  <si>
    <t>Cursos de capacitación de
formación inicial actualización
y especialización</t>
  </si>
  <si>
    <t xml:space="preserve">(nùmero de cursos impartidos para el personal en el año t 1) - Nùmero de cursos para el personal en el año t1 para el personal en el año t + nùmero de cursos impartidos </t>
  </si>
  <si>
    <t xml:space="preserve">Suministro de viàticos, materiales de seguridad y laboratorio requeridos para las diferentes áreas de la PGJE </t>
  </si>
  <si>
    <t>Presupuesto Ejercido</t>
  </si>
  <si>
    <t>[(Porcentaje ejercido en m -
porcentaje ejercido en m1)/
porcentaje ejercido en m1]*100</t>
  </si>
  <si>
    <t xml:space="preserve">Suministro de los insumos para el mantenimiento de las diversas áreas de la PGJE en todo el Estado. </t>
  </si>
  <si>
    <t>Recepción y canalización de denuncia para una pronta y expedita Procuración de Justicia de los hechos que motivaron la indagatoria con el desahogo de las diligencias  ecesarias para su completo esclarecimiento</t>
  </si>
  <si>
    <t>Denuncias canalizadas</t>
  </si>
  <si>
    <t>[(porcentaje de denuncias en
lìnea canalizadas en el año t -
porcentaje de denuncias en
lìnea canalizadas en el año
t1)/porcentaje de denuncias en
lìnea canalizadas en el año
t1]*100</t>
  </si>
  <si>
    <t>Mantener el 100% en la
canalizaciòn de denuncias
recibidas en lìnea</t>
  </si>
  <si>
    <t>Respuesta inmediata a los procesos para su debida resolución, mediante el seguimiento de cada uno de los expedientes.</t>
  </si>
  <si>
    <t>[([ìndice de procesos iniciados
con respecto a las Averiguaciones Previas consiganadas en un tiempo
determinado.</t>
  </si>
  <si>
    <t>Mantener al 100% de la
atenciòn inmedianta a
procesos.</t>
  </si>
  <si>
    <t>Dar cumplimiento a los mandamientos judiciales por parte de la Policía de Procuración de Justicia.</t>
  </si>
  <si>
    <t>ATENCIÓN A LOS MANDAMIENTOS JUDICIALES</t>
  </si>
  <si>
    <t>[(indice de mandamientos
vigentes ejecutados ene el año
t - ìndice de mandamientos
vigentes ejecutados en el año t
1)/ìndice de mandamientos
vigentes ejecutados en el año t
1]*100</t>
  </si>
  <si>
    <t>80% la ejecuciòn de
mandamientos judicialñes
vigentes</t>
  </si>
  <si>
    <t>Actividades de coordinación de las distintas áreas de la PGJE</t>
  </si>
  <si>
    <t>Documento controlado por medio electrónico, toda copia en papel es un "Documento no controlado"</t>
  </si>
  <si>
    <t>NA</t>
  </si>
  <si>
    <t>GOBIERNO DEL ESTADO DE COLIMA</t>
  </si>
  <si>
    <t>Secretaria de Finanzas y Administración</t>
  </si>
  <si>
    <t>E- Prestación de Servicios Públicos</t>
  </si>
  <si>
    <t>34- PROCURACIÒN DE JUSTICIA</t>
  </si>
  <si>
    <t>COMPROMISO CON LA GOBERNABILIDAD DEMOCRÁTICA, ORDEN Y SEGURIDAD</t>
  </si>
  <si>
    <t>PROCURADURÍA GENERAL DE JUSTICIA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</si>
</sst>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top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43" fontId="4" fillId="0" borderId="3" xfId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/>
    </xf>
    <xf numFmtId="164" fontId="4" fillId="0" borderId="3" xfId="2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3" xfId="2" applyNumberFormat="1" applyFont="1" applyBorder="1" applyAlignment="1">
      <alignment vertical="center"/>
    </xf>
    <xf numFmtId="0" fontId="0" fillId="0" borderId="3" xfId="0" applyBorder="1"/>
    <xf numFmtId="0" fontId="5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43" fontId="7" fillId="0" borderId="3" xfId="1" applyNumberFormat="1" applyFont="1" applyBorder="1" applyAlignment="1">
      <alignment horizontal="center" vertical="top" wrapText="1"/>
    </xf>
    <xf numFmtId="3" fontId="4" fillId="0" borderId="2" xfId="1" applyNumberFormat="1" applyFont="1" applyBorder="1" applyAlignment="1">
      <alignment horizontal="center" vertical="center"/>
    </xf>
    <xf numFmtId="164" fontId="4" fillId="0" borderId="2" xfId="2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2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3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top" wrapText="1"/>
    </xf>
    <xf numFmtId="165" fontId="7" fillId="0" borderId="3" xfId="1" applyNumberFormat="1" applyFont="1" applyBorder="1" applyAlignment="1">
      <alignment horizontal="center" vertical="top" wrapText="1"/>
    </xf>
    <xf numFmtId="3" fontId="4" fillId="0" borderId="3" xfId="1" applyNumberFormat="1" applyFont="1" applyBorder="1" applyAlignment="1">
      <alignment vertical="center"/>
    </xf>
    <xf numFmtId="165" fontId="7" fillId="3" borderId="3" xfId="1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43" fontId="7" fillId="0" borderId="3" xfId="1" applyFont="1" applyBorder="1" applyAlignment="1">
      <alignment horizontal="center" vertical="top" wrapText="1"/>
    </xf>
    <xf numFmtId="0" fontId="4" fillId="0" borderId="3" xfId="0" applyFont="1" applyBorder="1"/>
    <xf numFmtId="3" fontId="4" fillId="0" borderId="3" xfId="1" applyNumberFormat="1" applyFont="1" applyBorder="1" applyAlignment="1">
      <alignment vertical="top"/>
    </xf>
    <xf numFmtId="4" fontId="4" fillId="0" borderId="3" xfId="0" applyNumberFormat="1" applyFont="1" applyBorder="1" applyAlignment="1">
      <alignment vertical="center"/>
    </xf>
    <xf numFmtId="0" fontId="4" fillId="0" borderId="8" xfId="0" applyFont="1" applyBorder="1" applyAlignment="1">
      <alignment vertical="top" wrapText="1"/>
    </xf>
    <xf numFmtId="9" fontId="7" fillId="0" borderId="3" xfId="0" applyNumberFormat="1" applyFont="1" applyBorder="1" applyAlignment="1">
      <alignment horizontal="center" vertical="top" wrapText="1"/>
    </xf>
    <xf numFmtId="43" fontId="8" fillId="0" borderId="3" xfId="1" applyNumberFormat="1" applyFont="1" applyBorder="1" applyAlignment="1">
      <alignment horizontal="center" vertical="top" wrapText="1"/>
    </xf>
    <xf numFmtId="9" fontId="8" fillId="0" borderId="3" xfId="2" applyFont="1" applyBorder="1" applyAlignment="1">
      <alignment horizontal="center" vertical="top" wrapText="1"/>
    </xf>
    <xf numFmtId="9" fontId="7" fillId="0" borderId="3" xfId="2" applyFont="1" applyBorder="1" applyAlignment="1">
      <alignment horizontal="center" vertical="top" wrapText="1"/>
    </xf>
    <xf numFmtId="9" fontId="7" fillId="3" borderId="3" xfId="2" applyFont="1" applyFill="1" applyBorder="1" applyAlignment="1">
      <alignment horizontal="center" vertical="top" wrapText="1"/>
    </xf>
    <xf numFmtId="43" fontId="7" fillId="3" borderId="3" xfId="1" applyNumberFormat="1" applyFont="1" applyFill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/>
    <xf numFmtId="0" fontId="0" fillId="0" borderId="0" xfId="0" applyAlignment="1">
      <alignment horizontal="center"/>
    </xf>
    <xf numFmtId="3" fontId="3" fillId="0" borderId="0" xfId="0" applyNumberFormat="1" applyFont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213636</xdr:colOff>
      <xdr:row>32</xdr:row>
      <xdr:rowOff>62798</xdr:rowOff>
    </xdr:from>
    <xdr:to>
      <xdr:col>19</xdr:col>
      <xdr:colOff>707572</xdr:colOff>
      <xdr:row>41</xdr:row>
      <xdr:rowOff>149678</xdr:rowOff>
    </xdr:to>
    <xdr:grpSp>
      <xdr:nvGrpSpPr>
        <xdr:cNvPr id="3" name="Grupo 2"/>
        <xdr:cNvGrpSpPr/>
      </xdr:nvGrpSpPr>
      <xdr:grpSpPr>
        <a:xfrm>
          <a:off x="2649315" y="24705334"/>
          <a:ext cx="11529328" cy="1801380"/>
          <a:chOff x="2526850" y="26923298"/>
          <a:chExt cx="14264364" cy="1562525"/>
        </a:xfrm>
      </xdr:grpSpPr>
      <xdr:sp macro="" textlink="">
        <xdr:nvSpPr>
          <xdr:cNvPr id="4" name="Rectángulo 3"/>
          <xdr:cNvSpPr/>
        </xdr:nvSpPr>
        <xdr:spPr>
          <a:xfrm>
            <a:off x="9658643" y="26923298"/>
            <a:ext cx="3538687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VISTO</a:t>
            </a:r>
            <a:r>
              <a:rPr lang="es-MX" sz="1600" b="1" baseline="0">
                <a:solidFill>
                  <a:sysClr val="windowText" lastClr="000000"/>
                </a:solidFill>
              </a:rPr>
              <a:t> BUENO</a:t>
            </a:r>
            <a:r>
              <a:rPr lang="es-MX" sz="1600" b="1">
                <a:solidFill>
                  <a:sysClr val="windowText" lastClr="000000"/>
                </a:solidFill>
              </a:rPr>
              <a:t>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 baseline="0">
                <a:solidFill>
                  <a:sysClr val="windowText" lastClr="000000"/>
                </a:solidFill>
              </a:rPr>
              <a:t>Lic. Marcos Santana Montes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Procurador General de Justicia</a:t>
            </a:r>
          </a:p>
        </xdr:txBody>
      </xdr:sp>
      <xdr:sp macro="" textlink="">
        <xdr:nvSpPr>
          <xdr:cNvPr id="5" name="Rectángulo 4"/>
          <xdr:cNvSpPr/>
        </xdr:nvSpPr>
        <xdr:spPr>
          <a:xfrm>
            <a:off x="13266204" y="26923299"/>
            <a:ext cx="3525010" cy="1556451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ELABORÓ: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Mtra.</a:t>
            </a:r>
            <a:r>
              <a:rPr lang="es-MX" sz="1600" b="1" baseline="0">
                <a:solidFill>
                  <a:sysClr val="windowText" lastClr="000000"/>
                </a:solidFill>
              </a:rPr>
              <a:t> Georgina Mendoza Pérez</a:t>
            </a:r>
          </a:p>
          <a:p>
            <a:pPr algn="ctr"/>
            <a:r>
              <a:rPr lang="es-MX" sz="1600" b="0" baseline="0">
                <a:solidFill>
                  <a:sysClr val="windowText" lastClr="000000"/>
                </a:solidFill>
              </a:rPr>
              <a:t>Directora de Servicios Administrativos</a:t>
            </a:r>
            <a:endParaRPr lang="es-MX" sz="1600" b="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" name="Rectángulo 5"/>
          <xdr:cNvSpPr/>
        </xdr:nvSpPr>
        <xdr:spPr>
          <a:xfrm>
            <a:off x="6074348" y="26923298"/>
            <a:ext cx="3515420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REVISÓ: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Jorge Anguiano Olmos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Director de Presupuesto</a:t>
            </a:r>
          </a:p>
        </xdr:txBody>
      </xdr:sp>
      <xdr:sp macro="" textlink="">
        <xdr:nvSpPr>
          <xdr:cNvPr id="7" name="Rectángulo 6"/>
          <xdr:cNvSpPr/>
        </xdr:nvSpPr>
        <xdr:spPr>
          <a:xfrm>
            <a:off x="2526850" y="26923298"/>
            <a:ext cx="3478623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AUTORIZÓ: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Blanca Isabel Ávalos Fernández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Secretaria de Finanzas y Administración</a:t>
            </a:r>
          </a:p>
        </xdr:txBody>
      </xdr:sp>
    </xdr:grpSp>
    <xdr:clientData/>
  </xdr:twoCellAnchor>
  <xdr:twoCellAnchor editAs="oneCell">
    <xdr:from>
      <xdr:col>0</xdr:col>
      <xdr:colOff>1034143</xdr:colOff>
      <xdr:row>0</xdr:row>
      <xdr:rowOff>231325</xdr:rowOff>
    </xdr:from>
    <xdr:to>
      <xdr:col>1</xdr:col>
      <xdr:colOff>1147913</xdr:colOff>
      <xdr:row>5</xdr:row>
      <xdr:rowOff>34292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143" y="231325"/>
          <a:ext cx="1161520" cy="1381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reporte 2"/>
      <sheetName val="01 AFF "/>
      <sheetName val="02 AFF"/>
      <sheetName val="03 01 AFF"/>
      <sheetName val="03 02 AFF"/>
      <sheetName val="04 AFF"/>
      <sheetName val="05 AFF"/>
      <sheetName val="Sheet1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  <sheetName val="01 03 A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A6" t="str">
            <v>02E04E005A010000</v>
          </cell>
        </row>
        <row r="180">
          <cell r="A180" t="str">
            <v>04E34E021A010000</v>
          </cell>
          <cell r="C180">
            <v>1944568.72</v>
          </cell>
          <cell r="D180">
            <v>1843468.72</v>
          </cell>
          <cell r="E180">
            <v>14752.5</v>
          </cell>
          <cell r="H180">
            <v>2000</v>
          </cell>
          <cell r="I180">
            <v>93998.720000000001</v>
          </cell>
          <cell r="J180">
            <v>260188.99</v>
          </cell>
        </row>
        <row r="181">
          <cell r="A181" t="str">
            <v>04E34E022A010000</v>
          </cell>
          <cell r="C181">
            <v>22443290.829999998</v>
          </cell>
          <cell r="D181">
            <v>20545672.07</v>
          </cell>
          <cell r="E181">
            <v>0</v>
          </cell>
          <cell r="H181">
            <v>100788.3</v>
          </cell>
          <cell r="I181">
            <v>1292055.46</v>
          </cell>
          <cell r="J181">
            <v>2636465.33</v>
          </cell>
        </row>
        <row r="182">
          <cell r="A182" t="str">
            <v>04E34E084A010000</v>
          </cell>
          <cell r="C182">
            <v>26557118.030000001</v>
          </cell>
          <cell r="D182">
            <v>27236184.870000001</v>
          </cell>
          <cell r="E182">
            <v>4493.5</v>
          </cell>
          <cell r="H182">
            <v>153466.84</v>
          </cell>
          <cell r="I182">
            <v>2916844.37</v>
          </cell>
          <cell r="J182">
            <v>2652215.25</v>
          </cell>
        </row>
        <row r="183">
          <cell r="A183" t="str">
            <v>04E34E084A020000</v>
          </cell>
          <cell r="C183">
            <v>100000</v>
          </cell>
          <cell r="D183">
            <v>253466.84</v>
          </cell>
          <cell r="E183">
            <v>0</v>
          </cell>
          <cell r="H183">
            <v>153466.84</v>
          </cell>
          <cell r="I183">
            <v>37743.56</v>
          </cell>
          <cell r="J183">
            <v>0</v>
          </cell>
        </row>
        <row r="184">
          <cell r="A184" t="str">
            <v>04E34E085A010000</v>
          </cell>
          <cell r="C184">
            <v>25257696.859999999</v>
          </cell>
          <cell r="D184">
            <v>25251030.18</v>
          </cell>
          <cell r="E184">
            <v>0</v>
          </cell>
          <cell r="H184">
            <v>54288</v>
          </cell>
          <cell r="I184">
            <v>1802667.66</v>
          </cell>
          <cell r="J184">
            <v>3693675.37</v>
          </cell>
        </row>
        <row r="185">
          <cell r="A185" t="str">
            <v>04E34E086A010000</v>
          </cell>
          <cell r="C185">
            <v>98191872.650000006</v>
          </cell>
          <cell r="D185">
            <v>101281095.13</v>
          </cell>
          <cell r="E185">
            <v>167626.13</v>
          </cell>
          <cell r="H185">
            <v>169675.64</v>
          </cell>
          <cell r="I185">
            <v>7840073.3700000001</v>
          </cell>
          <cell r="J185">
            <v>27335233.609999999</v>
          </cell>
        </row>
        <row r="186">
          <cell r="A186" t="str">
            <v>04E34E086A030000</v>
          </cell>
          <cell r="C186">
            <v>4000000</v>
          </cell>
          <cell r="D186">
            <v>3287432.32</v>
          </cell>
          <cell r="E186">
            <v>4038.6</v>
          </cell>
          <cell r="H186">
            <v>0</v>
          </cell>
          <cell r="I186">
            <v>170409.87</v>
          </cell>
          <cell r="J186">
            <v>626845.55000000005</v>
          </cell>
        </row>
        <row r="187">
          <cell r="A187" t="str">
            <v>04E34E086A040000</v>
          </cell>
          <cell r="C187">
            <v>1686568.56</v>
          </cell>
          <cell r="D187">
            <v>1642426.29</v>
          </cell>
          <cell r="E187">
            <v>32475.279999999999</v>
          </cell>
          <cell r="H187">
            <v>0</v>
          </cell>
          <cell r="I187">
            <v>430230.04</v>
          </cell>
          <cell r="J187">
            <v>91668.39</v>
          </cell>
        </row>
        <row r="188">
          <cell r="A188" t="str">
            <v>04E34E087A010000</v>
          </cell>
          <cell r="C188">
            <v>6686987.25</v>
          </cell>
          <cell r="D188">
            <v>6594012.6200000001</v>
          </cell>
          <cell r="E188">
            <v>15326.28</v>
          </cell>
          <cell r="H188">
            <v>341.26</v>
          </cell>
          <cell r="I188">
            <v>537708.26</v>
          </cell>
          <cell r="J188">
            <v>897592.94</v>
          </cell>
        </row>
        <row r="189">
          <cell r="A189" t="str">
            <v>04E34E088A010000</v>
          </cell>
          <cell r="C189">
            <v>9173803.75</v>
          </cell>
          <cell r="D189">
            <v>9225803.75</v>
          </cell>
          <cell r="E189">
            <v>56662.49</v>
          </cell>
          <cell r="H189">
            <v>0</v>
          </cell>
          <cell r="I189">
            <v>751876.84</v>
          </cell>
          <cell r="J189">
            <v>1300569.28</v>
          </cell>
        </row>
        <row r="190">
          <cell r="A190" t="str">
            <v>04E34E088A020000</v>
          </cell>
          <cell r="C190">
            <v>1000000</v>
          </cell>
          <cell r="D190">
            <v>971736.24</v>
          </cell>
          <cell r="E190">
            <v>40815.39</v>
          </cell>
          <cell r="H190">
            <v>0</v>
          </cell>
          <cell r="I190">
            <v>68603.28</v>
          </cell>
          <cell r="J190">
            <v>146521.03</v>
          </cell>
        </row>
        <row r="191">
          <cell r="A191" t="str">
            <v>04E34G023A010000</v>
          </cell>
          <cell r="C191">
            <v>6333413.29</v>
          </cell>
          <cell r="D191">
            <v>6275156.4299999997</v>
          </cell>
          <cell r="E191">
            <v>0</v>
          </cell>
          <cell r="H191">
            <v>0</v>
          </cell>
          <cell r="I191">
            <v>701577.09</v>
          </cell>
          <cell r="J191">
            <v>617616.89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tabSelected="1" zoomScale="70" zoomScaleNormal="70" workbookViewId="0">
      <selection activeCell="E6" sqref="E6"/>
    </sheetView>
  </sheetViews>
  <sheetFormatPr baseColWidth="10" defaultRowHeight="15" x14ac:dyDescent="0.25"/>
  <cols>
    <col min="1" max="1" width="15.7109375" customWidth="1"/>
    <col min="2" max="2" width="20.7109375" customWidth="1"/>
    <col min="3" max="3" width="30.7109375" customWidth="1"/>
    <col min="4" max="4" width="25.7109375" customWidth="1"/>
    <col min="5" max="5" width="30.7109375" customWidth="1"/>
    <col min="6" max="6" width="12" style="57" customWidth="1"/>
    <col min="7" max="7" width="13.5703125" customWidth="1"/>
    <col min="8" max="10" width="8.7109375" style="63" customWidth="1"/>
    <col min="11" max="11" width="8.7109375" style="67" customWidth="1"/>
    <col min="12" max="12" width="14" style="63" customWidth="1"/>
    <col min="13" max="13" width="13.85546875" style="63" customWidth="1"/>
    <col min="14" max="14" width="17.85546875" hidden="1" customWidth="1"/>
    <col min="15" max="16" width="13.7109375" hidden="1" customWidth="1"/>
    <col min="17" max="17" width="17" hidden="1" customWidth="1"/>
    <col min="18" max="20" width="13.7109375" hidden="1" customWidth="1"/>
    <col min="21" max="36" width="8.7109375" hidden="1" customWidth="1"/>
  </cols>
  <sheetData>
    <row r="1" spans="1:36" ht="46.5" customHeight="1" x14ac:dyDescent="0.25">
      <c r="C1" s="87" t="s">
        <v>124</v>
      </c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71" t="s">
        <v>0</v>
      </c>
      <c r="AH1" s="71"/>
      <c r="AI1" s="71"/>
      <c r="AJ1" s="71"/>
    </row>
    <row r="2" spans="1:36" ht="33" customHeight="1" x14ac:dyDescent="0.25">
      <c r="C2" s="88" t="s">
        <v>125</v>
      </c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71"/>
      <c r="AH2" s="71"/>
      <c r="AI2" s="71"/>
      <c r="AJ2" s="71"/>
    </row>
    <row r="3" spans="1:36" x14ac:dyDescent="0.25">
      <c r="C3" s="1" t="s">
        <v>1</v>
      </c>
      <c r="D3" s="1"/>
      <c r="E3" s="2" t="s">
        <v>126</v>
      </c>
      <c r="F3" s="2"/>
      <c r="G3" s="3"/>
      <c r="H3" s="60"/>
      <c r="I3" s="60"/>
      <c r="J3" s="60"/>
      <c r="K3" s="64"/>
      <c r="L3" s="60"/>
      <c r="M3" s="60"/>
      <c r="N3" s="3"/>
      <c r="O3" s="3"/>
      <c r="P3" s="3"/>
      <c r="Q3" s="3"/>
      <c r="R3" s="3"/>
      <c r="S3" s="4"/>
      <c r="T3" s="4"/>
      <c r="U3" s="4"/>
      <c r="V3" s="4"/>
      <c r="W3" s="4"/>
      <c r="AG3" s="71"/>
      <c r="AH3" s="71"/>
      <c r="AI3" s="71"/>
      <c r="AJ3" s="71"/>
    </row>
    <row r="4" spans="1:36" x14ac:dyDescent="0.25">
      <c r="C4" s="1" t="s">
        <v>2</v>
      </c>
      <c r="D4" s="1"/>
      <c r="E4" s="2" t="s">
        <v>127</v>
      </c>
      <c r="F4" s="2"/>
      <c r="G4" s="3"/>
      <c r="H4" s="60"/>
      <c r="I4" s="60"/>
      <c r="J4" s="60"/>
      <c r="K4" s="64"/>
      <c r="L4" s="60"/>
      <c r="M4" s="60"/>
      <c r="N4" s="3"/>
      <c r="O4" s="3"/>
      <c r="P4" s="3"/>
      <c r="Q4" s="3"/>
      <c r="R4" s="3"/>
      <c r="S4" s="4"/>
      <c r="T4" s="4"/>
      <c r="U4" s="4"/>
      <c r="V4" s="4"/>
      <c r="W4" s="4"/>
      <c r="AG4" s="71"/>
      <c r="AH4" s="71"/>
      <c r="AI4" s="71"/>
      <c r="AJ4" s="71"/>
    </row>
    <row r="5" spans="1:36" x14ac:dyDescent="0.25">
      <c r="C5" s="1" t="s">
        <v>3</v>
      </c>
      <c r="D5" s="1"/>
      <c r="E5" s="2" t="s">
        <v>128</v>
      </c>
      <c r="F5" s="2"/>
      <c r="G5" s="3"/>
      <c r="H5" s="60"/>
      <c r="I5" s="60"/>
      <c r="J5" s="60"/>
      <c r="K5" s="64"/>
      <c r="L5" s="60"/>
      <c r="M5" s="60"/>
      <c r="N5" s="3"/>
      <c r="O5" s="3"/>
      <c r="P5" s="3"/>
      <c r="Q5" s="3"/>
      <c r="R5" s="3"/>
      <c r="S5" s="4"/>
      <c r="T5" s="4"/>
      <c r="U5" s="4"/>
      <c r="V5" s="4"/>
      <c r="W5" s="4"/>
      <c r="AG5" s="71"/>
      <c r="AH5" s="71"/>
      <c r="AI5" s="71"/>
      <c r="AJ5" s="71"/>
    </row>
    <row r="6" spans="1:36" ht="21" customHeight="1" x14ac:dyDescent="0.25">
      <c r="C6" s="1" t="s">
        <v>4</v>
      </c>
      <c r="D6" s="1"/>
      <c r="E6" s="6" t="s">
        <v>129</v>
      </c>
      <c r="F6" s="6"/>
      <c r="G6" s="5"/>
      <c r="H6" s="61"/>
      <c r="I6" s="61"/>
      <c r="J6" s="61"/>
      <c r="K6" s="65"/>
      <c r="L6" s="61"/>
      <c r="M6" s="61"/>
      <c r="N6" s="5"/>
      <c r="O6" s="5"/>
      <c r="P6" s="3"/>
      <c r="Q6" s="3"/>
      <c r="R6" s="3"/>
      <c r="S6" s="4"/>
      <c r="T6" s="4"/>
      <c r="U6" s="4"/>
      <c r="V6" s="4"/>
      <c r="W6" s="4"/>
      <c r="AG6" s="72"/>
      <c r="AH6" s="72"/>
      <c r="AI6" s="72"/>
      <c r="AJ6" s="72"/>
    </row>
    <row r="7" spans="1:36" ht="27" customHeight="1" x14ac:dyDescent="0.25">
      <c r="A7" s="73" t="s">
        <v>5</v>
      </c>
      <c r="B7" s="76" t="s">
        <v>6</v>
      </c>
      <c r="C7" s="76"/>
      <c r="D7" s="76"/>
      <c r="E7" s="76"/>
      <c r="F7" s="76"/>
      <c r="G7" s="76"/>
      <c r="H7" s="77" t="s">
        <v>7</v>
      </c>
      <c r="I7" s="77"/>
      <c r="J7" s="77"/>
      <c r="K7" s="77"/>
      <c r="L7" s="77"/>
      <c r="M7" s="77"/>
      <c r="N7" s="77"/>
      <c r="O7" s="76" t="s">
        <v>8</v>
      </c>
      <c r="P7" s="76"/>
      <c r="Q7" s="76"/>
      <c r="R7" s="76"/>
      <c r="S7" s="76"/>
      <c r="T7" s="76"/>
      <c r="U7" s="78" t="s">
        <v>9</v>
      </c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80"/>
    </row>
    <row r="8" spans="1:36" ht="21.75" customHeight="1" x14ac:dyDescent="0.25">
      <c r="A8" s="74"/>
      <c r="B8" s="76" t="s">
        <v>10</v>
      </c>
      <c r="C8" s="76" t="s">
        <v>11</v>
      </c>
      <c r="D8" s="76" t="s">
        <v>12</v>
      </c>
      <c r="E8" s="76" t="s">
        <v>13</v>
      </c>
      <c r="F8" s="77" t="s">
        <v>14</v>
      </c>
      <c r="G8" s="77" t="s">
        <v>15</v>
      </c>
      <c r="H8" s="76" t="s">
        <v>16</v>
      </c>
      <c r="I8" s="76"/>
      <c r="J8" s="76"/>
      <c r="K8" s="76"/>
      <c r="L8" s="84" t="s">
        <v>17</v>
      </c>
      <c r="M8" s="84" t="s">
        <v>18</v>
      </c>
      <c r="N8" s="84" t="s">
        <v>19</v>
      </c>
      <c r="O8" s="86" t="s">
        <v>20</v>
      </c>
      <c r="P8" s="73" t="s">
        <v>21</v>
      </c>
      <c r="Q8" s="73" t="s">
        <v>22</v>
      </c>
      <c r="R8" s="73" t="s">
        <v>23</v>
      </c>
      <c r="S8" s="85" t="s">
        <v>24</v>
      </c>
      <c r="T8" s="86" t="s">
        <v>25</v>
      </c>
      <c r="U8" s="78" t="s">
        <v>22</v>
      </c>
      <c r="V8" s="79"/>
      <c r="W8" s="79"/>
      <c r="X8" s="80"/>
      <c r="Y8" s="78" t="s">
        <v>23</v>
      </c>
      <c r="Z8" s="79"/>
      <c r="AA8" s="79"/>
      <c r="AB8" s="80"/>
      <c r="AC8" s="81" t="s">
        <v>24</v>
      </c>
      <c r="AD8" s="82"/>
      <c r="AE8" s="82"/>
      <c r="AF8" s="83"/>
      <c r="AG8" s="78" t="s">
        <v>25</v>
      </c>
      <c r="AH8" s="79"/>
      <c r="AI8" s="79"/>
      <c r="AJ8" s="80"/>
    </row>
    <row r="9" spans="1:36" x14ac:dyDescent="0.25">
      <c r="A9" s="75"/>
      <c r="B9" s="76"/>
      <c r="C9" s="76"/>
      <c r="D9" s="76"/>
      <c r="E9" s="76"/>
      <c r="F9" s="77"/>
      <c r="G9" s="77"/>
      <c r="H9" s="7" t="s">
        <v>26</v>
      </c>
      <c r="I9" s="7" t="s">
        <v>27</v>
      </c>
      <c r="J9" s="7" t="s">
        <v>28</v>
      </c>
      <c r="K9" s="59" t="s">
        <v>29</v>
      </c>
      <c r="L9" s="84"/>
      <c r="M9" s="84"/>
      <c r="N9" s="84"/>
      <c r="O9" s="86"/>
      <c r="P9" s="75"/>
      <c r="Q9" s="75"/>
      <c r="R9" s="75"/>
      <c r="S9" s="85"/>
      <c r="T9" s="86"/>
      <c r="U9" s="8" t="s">
        <v>26</v>
      </c>
      <c r="V9" s="8" t="s">
        <v>27</v>
      </c>
      <c r="W9" s="8" t="s">
        <v>28</v>
      </c>
      <c r="X9" s="8" t="s">
        <v>29</v>
      </c>
      <c r="Y9" s="8" t="s">
        <v>26</v>
      </c>
      <c r="Z9" s="8" t="s">
        <v>27</v>
      </c>
      <c r="AA9" s="8" t="s">
        <v>28</v>
      </c>
      <c r="AB9" s="8" t="s">
        <v>29</v>
      </c>
      <c r="AC9" s="8" t="s">
        <v>26</v>
      </c>
      <c r="AD9" s="8" t="s">
        <v>27</v>
      </c>
      <c r="AE9" s="8" t="s">
        <v>28</v>
      </c>
      <c r="AF9" s="8" t="s">
        <v>29</v>
      </c>
      <c r="AG9" s="8" t="s">
        <v>26</v>
      </c>
      <c r="AH9" s="8" t="s">
        <v>27</v>
      </c>
      <c r="AI9" s="8" t="s">
        <v>28</v>
      </c>
      <c r="AJ9" s="8" t="s">
        <v>29</v>
      </c>
    </row>
    <row r="10" spans="1:36" ht="119.25" customHeight="1" x14ac:dyDescent="0.25">
      <c r="A10" s="9" t="s">
        <v>30</v>
      </c>
      <c r="B10" s="10"/>
      <c r="C10" s="10" t="s">
        <v>31</v>
      </c>
      <c r="D10" s="10" t="s">
        <v>32</v>
      </c>
      <c r="E10" s="10" t="s">
        <v>33</v>
      </c>
      <c r="F10" s="11" t="s">
        <v>34</v>
      </c>
      <c r="G10" s="12" t="s">
        <v>35</v>
      </c>
      <c r="H10" s="13" t="s">
        <v>123</v>
      </c>
      <c r="I10" s="13" t="s">
        <v>123</v>
      </c>
      <c r="J10" s="13" t="s">
        <v>123</v>
      </c>
      <c r="K10" s="59" t="s">
        <v>123</v>
      </c>
      <c r="L10" s="13"/>
      <c r="M10" s="13" t="s">
        <v>123</v>
      </c>
      <c r="N10" s="13"/>
      <c r="O10" s="14">
        <f>O11</f>
        <v>203375319.94</v>
      </c>
      <c r="P10" s="14">
        <f t="shared" ref="P10:T10" si="0">P11</f>
        <v>203435749.22000003</v>
      </c>
      <c r="Q10" s="14">
        <f t="shared" si="0"/>
        <v>295374.78000000003</v>
      </c>
      <c r="R10" s="14">
        <f t="shared" si="0"/>
        <v>634026.88</v>
      </c>
      <c r="S10" s="14">
        <f t="shared" si="0"/>
        <v>16575185.24</v>
      </c>
      <c r="T10" s="14">
        <f t="shared" si="0"/>
        <v>40112071.600000001</v>
      </c>
      <c r="U10" s="15">
        <f>Q10/O10</f>
        <v>1.4523629518426416E-3</v>
      </c>
      <c r="V10" s="16"/>
      <c r="W10" s="16"/>
      <c r="X10" s="17"/>
      <c r="Y10" s="18">
        <f>R10/O10</f>
        <v>3.1175212419434733E-3</v>
      </c>
      <c r="Z10" s="17"/>
      <c r="AA10" s="17"/>
      <c r="AB10" s="17"/>
      <c r="AC10" s="18">
        <f>S10/O10</f>
        <v>8.1500475302952333E-2</v>
      </c>
      <c r="AD10" s="17"/>
      <c r="AE10" s="17"/>
      <c r="AF10" s="17"/>
      <c r="AG10" s="18">
        <f>T10/O10</f>
        <v>0.19723175659580477</v>
      </c>
      <c r="AH10" s="17"/>
      <c r="AI10" s="17"/>
      <c r="AJ10" s="19"/>
    </row>
    <row r="11" spans="1:36" ht="127.5" x14ac:dyDescent="0.25">
      <c r="A11" s="20" t="s">
        <v>36</v>
      </c>
      <c r="B11" s="21"/>
      <c r="C11" s="22" t="s">
        <v>37</v>
      </c>
      <c r="D11" s="10" t="s">
        <v>38</v>
      </c>
      <c r="E11" s="10" t="s">
        <v>39</v>
      </c>
      <c r="F11" s="11" t="s">
        <v>34</v>
      </c>
      <c r="G11" s="23" t="s">
        <v>40</v>
      </c>
      <c r="H11" s="13" t="s">
        <v>123</v>
      </c>
      <c r="I11" s="13" t="s">
        <v>123</v>
      </c>
      <c r="J11" s="13" t="s">
        <v>123</v>
      </c>
      <c r="K11" s="59" t="s">
        <v>123</v>
      </c>
      <c r="L11" s="13"/>
      <c r="M11" s="13" t="s">
        <v>123</v>
      </c>
      <c r="N11" s="13"/>
      <c r="O11" s="24">
        <f>SUM(O12:O19)</f>
        <v>203375319.94</v>
      </c>
      <c r="P11" s="24">
        <f t="shared" ref="P11:T11" si="1">SUM(P12:P19)</f>
        <v>203435749.22000003</v>
      </c>
      <c r="Q11" s="24">
        <f t="shared" si="1"/>
        <v>295374.78000000003</v>
      </c>
      <c r="R11" s="24">
        <f t="shared" si="1"/>
        <v>634026.88</v>
      </c>
      <c r="S11" s="24">
        <f t="shared" si="1"/>
        <v>16575185.24</v>
      </c>
      <c r="T11" s="24">
        <f t="shared" si="1"/>
        <v>40112071.600000001</v>
      </c>
      <c r="U11" s="25">
        <f t="shared" ref="U11:U32" si="2">Q11/O11</f>
        <v>1.4523629518426416E-3</v>
      </c>
      <c r="V11" s="26"/>
      <c r="W11" s="26"/>
      <c r="X11" s="27"/>
      <c r="Y11" s="28">
        <f t="shared" ref="Y11:Y32" si="3">R11/O11</f>
        <v>3.1175212419434733E-3</v>
      </c>
      <c r="Z11" s="27"/>
      <c r="AA11" s="27"/>
      <c r="AB11" s="27"/>
      <c r="AC11" s="28">
        <f t="shared" ref="AC11:AC32" si="4">S11/O11</f>
        <v>8.1500475302952333E-2</v>
      </c>
      <c r="AD11" s="27"/>
      <c r="AE11" s="27"/>
      <c r="AF11" s="27"/>
      <c r="AG11" s="28">
        <f t="shared" ref="AG11:AG32" si="5">T11/O11</f>
        <v>0.19723175659580477</v>
      </c>
      <c r="AH11" s="27"/>
      <c r="AI11" s="27"/>
      <c r="AJ11" s="29"/>
    </row>
    <row r="12" spans="1:36" ht="96" x14ac:dyDescent="0.25">
      <c r="A12" s="68" t="s">
        <v>41</v>
      </c>
      <c r="B12" s="30" t="s">
        <v>42</v>
      </c>
      <c r="C12" s="31" t="s">
        <v>43</v>
      </c>
      <c r="D12" s="31" t="s">
        <v>44</v>
      </c>
      <c r="E12" s="32" t="s">
        <v>45</v>
      </c>
      <c r="F12" s="33" t="s">
        <v>34</v>
      </c>
      <c r="G12" s="23" t="s">
        <v>46</v>
      </c>
      <c r="H12" s="13">
        <v>25</v>
      </c>
      <c r="I12" s="13">
        <v>25</v>
      </c>
      <c r="J12" s="13">
        <v>25</v>
      </c>
      <c r="K12" s="59">
        <v>25</v>
      </c>
      <c r="L12" s="13"/>
      <c r="M12" s="13">
        <v>100</v>
      </c>
      <c r="N12" s="13"/>
      <c r="O12" s="34">
        <f>O20</f>
        <v>1944568.72</v>
      </c>
      <c r="P12" s="34">
        <f t="shared" ref="P12:T13" si="6">P20</f>
        <v>1843468.72</v>
      </c>
      <c r="Q12" s="34">
        <f t="shared" si="6"/>
        <v>14752.5</v>
      </c>
      <c r="R12" s="34">
        <f t="shared" si="6"/>
        <v>2000</v>
      </c>
      <c r="S12" s="34">
        <f t="shared" si="6"/>
        <v>93998.720000000001</v>
      </c>
      <c r="T12" s="34">
        <f t="shared" si="6"/>
        <v>260188.99</v>
      </c>
      <c r="U12" s="15">
        <f t="shared" si="2"/>
        <v>7.5865151219752219E-3</v>
      </c>
      <c r="V12" s="16"/>
      <c r="W12" s="16"/>
      <c r="X12" s="17"/>
      <c r="Y12" s="18">
        <f t="shared" si="3"/>
        <v>1.028505693540108E-3</v>
      </c>
      <c r="Z12" s="17"/>
      <c r="AA12" s="17"/>
      <c r="AB12" s="17"/>
      <c r="AC12" s="18">
        <f t="shared" si="4"/>
        <v>4.8339109352741209E-2</v>
      </c>
      <c r="AD12" s="17"/>
      <c r="AE12" s="17"/>
      <c r="AF12" s="17"/>
      <c r="AG12" s="18">
        <f t="shared" si="5"/>
        <v>0.13380292880572511</v>
      </c>
      <c r="AH12" s="17"/>
      <c r="AI12" s="17"/>
      <c r="AJ12" s="19"/>
    </row>
    <row r="13" spans="1:36" ht="102" x14ac:dyDescent="0.25">
      <c r="A13" s="69"/>
      <c r="B13" s="30" t="s">
        <v>47</v>
      </c>
      <c r="C13" s="31" t="s">
        <v>48</v>
      </c>
      <c r="D13" s="35" t="s">
        <v>49</v>
      </c>
      <c r="E13" s="35" t="s">
        <v>50</v>
      </c>
      <c r="F13" s="11" t="s">
        <v>51</v>
      </c>
      <c r="G13" s="36" t="s">
        <v>52</v>
      </c>
      <c r="H13" s="13">
        <v>25</v>
      </c>
      <c r="I13" s="13">
        <v>25</v>
      </c>
      <c r="J13" s="13">
        <v>25</v>
      </c>
      <c r="K13" s="59">
        <v>25</v>
      </c>
      <c r="L13" s="13"/>
      <c r="M13" s="13">
        <v>100</v>
      </c>
      <c r="N13" s="13"/>
      <c r="O13" s="37">
        <f>O21</f>
        <v>22443290.829999998</v>
      </c>
      <c r="P13" s="37">
        <f t="shared" si="6"/>
        <v>20545672.07</v>
      </c>
      <c r="Q13" s="37">
        <f t="shared" si="6"/>
        <v>0</v>
      </c>
      <c r="R13" s="37">
        <f t="shared" si="6"/>
        <v>100788.3</v>
      </c>
      <c r="S13" s="37">
        <f t="shared" si="6"/>
        <v>1292055.46</v>
      </c>
      <c r="T13" s="37">
        <f t="shared" si="6"/>
        <v>2636465.33</v>
      </c>
      <c r="U13" s="15">
        <f t="shared" si="2"/>
        <v>0</v>
      </c>
      <c r="V13" s="16"/>
      <c r="W13" s="16"/>
      <c r="X13" s="17"/>
      <c r="Y13" s="18">
        <f t="shared" si="3"/>
        <v>4.4907986428298673E-3</v>
      </c>
      <c r="Z13" s="17"/>
      <c r="AA13" s="17"/>
      <c r="AB13" s="17"/>
      <c r="AC13" s="18">
        <f t="shared" si="4"/>
        <v>5.7569786435815666E-2</v>
      </c>
      <c r="AD13" s="17"/>
      <c r="AE13" s="17"/>
      <c r="AF13" s="17"/>
      <c r="AG13" s="18">
        <f t="shared" si="5"/>
        <v>0.11747231499918144</v>
      </c>
      <c r="AH13" s="17"/>
      <c r="AI13" s="17"/>
      <c r="AJ13" s="19"/>
    </row>
    <row r="14" spans="1:36" ht="102" x14ac:dyDescent="0.25">
      <c r="A14" s="69"/>
      <c r="B14" s="30" t="s">
        <v>53</v>
      </c>
      <c r="C14" s="31" t="s">
        <v>54</v>
      </c>
      <c r="D14" s="35" t="s">
        <v>55</v>
      </c>
      <c r="E14" s="35" t="s">
        <v>56</v>
      </c>
      <c r="F14" s="11" t="s">
        <v>51</v>
      </c>
      <c r="G14" s="36" t="s">
        <v>57</v>
      </c>
      <c r="H14" s="13">
        <v>25</v>
      </c>
      <c r="I14" s="13">
        <v>25</v>
      </c>
      <c r="J14" s="13">
        <v>25</v>
      </c>
      <c r="K14" s="59">
        <v>5</v>
      </c>
      <c r="L14" s="13"/>
      <c r="M14" s="13">
        <v>80</v>
      </c>
      <c r="N14" s="13"/>
      <c r="O14" s="37">
        <f>O22+O23</f>
        <v>26657118.030000001</v>
      </c>
      <c r="P14" s="37">
        <f t="shared" ref="P14:T14" si="7">P22+P23</f>
        <v>27489651.710000001</v>
      </c>
      <c r="Q14" s="37">
        <f t="shared" si="7"/>
        <v>4493.5</v>
      </c>
      <c r="R14" s="37">
        <f t="shared" si="7"/>
        <v>306933.68</v>
      </c>
      <c r="S14" s="37">
        <f t="shared" si="7"/>
        <v>2954587.93</v>
      </c>
      <c r="T14" s="37">
        <f t="shared" si="7"/>
        <v>2652215.25</v>
      </c>
      <c r="U14" s="15">
        <f t="shared" si="2"/>
        <v>1.6856660929898728E-4</v>
      </c>
      <c r="V14" s="16"/>
      <c r="W14" s="16"/>
      <c r="X14" s="17"/>
      <c r="Y14" s="18">
        <f t="shared" si="3"/>
        <v>1.1514135911263022E-2</v>
      </c>
      <c r="Z14" s="17"/>
      <c r="AA14" s="17"/>
      <c r="AB14" s="17"/>
      <c r="AC14" s="18">
        <f t="shared" si="4"/>
        <v>0.11083673511423471</v>
      </c>
      <c r="AD14" s="17"/>
      <c r="AE14" s="17"/>
      <c r="AF14" s="17"/>
      <c r="AG14" s="18">
        <f t="shared" si="5"/>
        <v>9.9493697968969827E-2</v>
      </c>
      <c r="AH14" s="17"/>
      <c r="AI14" s="17"/>
      <c r="AJ14" s="19"/>
    </row>
    <row r="15" spans="1:36" ht="76.5" x14ac:dyDescent="0.25">
      <c r="A15" s="69"/>
      <c r="B15" s="30" t="s">
        <v>58</v>
      </c>
      <c r="C15" s="31" t="s">
        <v>59</v>
      </c>
      <c r="D15" s="35" t="s">
        <v>60</v>
      </c>
      <c r="E15" s="35" t="s">
        <v>61</v>
      </c>
      <c r="F15" s="11" t="s">
        <v>51</v>
      </c>
      <c r="G15" s="23" t="s">
        <v>62</v>
      </c>
      <c r="H15" s="13">
        <v>25</v>
      </c>
      <c r="I15" s="13">
        <v>25</v>
      </c>
      <c r="J15" s="13">
        <v>25</v>
      </c>
      <c r="K15" s="59">
        <v>25</v>
      </c>
      <c r="L15" s="13"/>
      <c r="M15" s="13">
        <v>100</v>
      </c>
      <c r="N15" s="13"/>
      <c r="O15" s="37">
        <f>O24</f>
        <v>25257696.859999999</v>
      </c>
      <c r="P15" s="37">
        <f t="shared" ref="P15:T15" si="8">P24</f>
        <v>25251030.18</v>
      </c>
      <c r="Q15" s="37">
        <f t="shared" si="8"/>
        <v>0</v>
      </c>
      <c r="R15" s="37">
        <f t="shared" si="8"/>
        <v>54288</v>
      </c>
      <c r="S15" s="37">
        <f t="shared" si="8"/>
        <v>1802667.66</v>
      </c>
      <c r="T15" s="37">
        <f t="shared" si="8"/>
        <v>3693675.37</v>
      </c>
      <c r="U15" s="15">
        <f t="shared" si="2"/>
        <v>0</v>
      </c>
      <c r="V15" s="16"/>
      <c r="W15" s="16"/>
      <c r="X15" s="17"/>
      <c r="Y15" s="18">
        <f t="shared" si="3"/>
        <v>2.149364619462774E-3</v>
      </c>
      <c r="Z15" s="17"/>
      <c r="AA15" s="17"/>
      <c r="AB15" s="17"/>
      <c r="AC15" s="18">
        <f t="shared" si="4"/>
        <v>7.1371022860553884E-2</v>
      </c>
      <c r="AD15" s="17"/>
      <c r="AE15" s="17"/>
      <c r="AF15" s="17"/>
      <c r="AG15" s="18">
        <f t="shared" si="5"/>
        <v>0.14623959541812317</v>
      </c>
      <c r="AH15" s="17"/>
      <c r="AI15" s="17"/>
      <c r="AJ15" s="19"/>
    </row>
    <row r="16" spans="1:36" ht="76.5" x14ac:dyDescent="0.25">
      <c r="A16" s="69"/>
      <c r="B16" s="30" t="s">
        <v>63</v>
      </c>
      <c r="C16" s="31" t="s">
        <v>64</v>
      </c>
      <c r="D16" s="35" t="s">
        <v>65</v>
      </c>
      <c r="E16" s="35" t="s">
        <v>66</v>
      </c>
      <c r="F16" s="11" t="s">
        <v>51</v>
      </c>
      <c r="G16" s="36" t="s">
        <v>67</v>
      </c>
      <c r="H16" s="13" t="s">
        <v>123</v>
      </c>
      <c r="I16" s="13" t="s">
        <v>123</v>
      </c>
      <c r="J16" s="13" t="s">
        <v>123</v>
      </c>
      <c r="K16" s="59" t="s">
        <v>123</v>
      </c>
      <c r="L16" s="13"/>
      <c r="M16" s="13" t="s">
        <v>123</v>
      </c>
      <c r="N16" s="13"/>
      <c r="O16" s="37">
        <f>O25+O26+O27+O28</f>
        <v>103878441.21000001</v>
      </c>
      <c r="P16" s="37">
        <f t="shared" ref="P16:T16" si="9">P25+P26+P27+P28</f>
        <v>106210953.73999999</v>
      </c>
      <c r="Q16" s="37">
        <f t="shared" si="9"/>
        <v>204140.01</v>
      </c>
      <c r="R16" s="37">
        <f t="shared" si="9"/>
        <v>169675.64</v>
      </c>
      <c r="S16" s="37">
        <f t="shared" si="9"/>
        <v>8440713.2799999993</v>
      </c>
      <c r="T16" s="37">
        <f t="shared" si="9"/>
        <v>28053747.550000001</v>
      </c>
      <c r="U16" s="15">
        <f t="shared" si="2"/>
        <v>1.9651816837269616E-3</v>
      </c>
      <c r="V16" s="16"/>
      <c r="W16" s="16"/>
      <c r="X16" s="17"/>
      <c r="Y16" s="18">
        <f t="shared" si="3"/>
        <v>1.633405719450341E-3</v>
      </c>
      <c r="Z16" s="17"/>
      <c r="AA16" s="17"/>
      <c r="AB16" s="17"/>
      <c r="AC16" s="18">
        <f t="shared" si="4"/>
        <v>8.1255679057951072E-2</v>
      </c>
      <c r="AD16" s="17"/>
      <c r="AE16" s="17"/>
      <c r="AF16" s="17"/>
      <c r="AG16" s="18">
        <f t="shared" si="5"/>
        <v>0.27006323182388459</v>
      </c>
      <c r="AH16" s="17"/>
      <c r="AI16" s="17"/>
      <c r="AJ16" s="19"/>
    </row>
    <row r="17" spans="1:36" ht="72" x14ac:dyDescent="0.25">
      <c r="A17" s="69"/>
      <c r="B17" s="30" t="s">
        <v>68</v>
      </c>
      <c r="C17" s="31" t="s">
        <v>69</v>
      </c>
      <c r="D17" s="35" t="s">
        <v>70</v>
      </c>
      <c r="E17" s="35" t="s">
        <v>71</v>
      </c>
      <c r="F17" s="11" t="s">
        <v>51</v>
      </c>
      <c r="G17" s="23" t="s">
        <v>72</v>
      </c>
      <c r="H17" s="13" t="s">
        <v>123</v>
      </c>
      <c r="I17" s="13" t="s">
        <v>123</v>
      </c>
      <c r="J17" s="13" t="s">
        <v>123</v>
      </c>
      <c r="K17" s="59" t="s">
        <v>123</v>
      </c>
      <c r="L17" s="13"/>
      <c r="M17" s="13" t="s">
        <v>123</v>
      </c>
      <c r="N17" s="13"/>
      <c r="O17" s="37">
        <f>O29</f>
        <v>6686987.25</v>
      </c>
      <c r="P17" s="37">
        <f t="shared" ref="P17:T18" si="10">P29</f>
        <v>6594012.6200000001</v>
      </c>
      <c r="Q17" s="37">
        <f t="shared" si="10"/>
        <v>15326.28</v>
      </c>
      <c r="R17" s="37">
        <f t="shared" si="10"/>
        <v>341.26</v>
      </c>
      <c r="S17" s="37">
        <f t="shared" si="10"/>
        <v>537708.26</v>
      </c>
      <c r="T17" s="37">
        <f t="shared" si="10"/>
        <v>897592.94</v>
      </c>
      <c r="U17" s="15">
        <f t="shared" si="2"/>
        <v>2.2919559178163529E-3</v>
      </c>
      <c r="V17" s="16"/>
      <c r="W17" s="16"/>
      <c r="X17" s="17"/>
      <c r="Y17" s="18">
        <f t="shared" si="3"/>
        <v>5.1033445592407852E-5</v>
      </c>
      <c r="Z17" s="17"/>
      <c r="AA17" s="17"/>
      <c r="AB17" s="17"/>
      <c r="AC17" s="18">
        <f t="shared" si="4"/>
        <v>8.0411138812923569E-2</v>
      </c>
      <c r="AD17" s="17"/>
      <c r="AE17" s="17"/>
      <c r="AF17" s="17"/>
      <c r="AG17" s="18">
        <f t="shared" si="5"/>
        <v>0.1342297968341423</v>
      </c>
      <c r="AH17" s="17"/>
      <c r="AI17" s="17"/>
      <c r="AJ17" s="19"/>
    </row>
    <row r="18" spans="1:36" ht="96" x14ac:dyDescent="0.25">
      <c r="A18" s="69"/>
      <c r="B18" s="30" t="s">
        <v>73</v>
      </c>
      <c r="C18" s="31" t="s">
        <v>74</v>
      </c>
      <c r="D18" s="35" t="s">
        <v>75</v>
      </c>
      <c r="E18" s="35" t="s">
        <v>76</v>
      </c>
      <c r="F18" s="11" t="s">
        <v>51</v>
      </c>
      <c r="G18" s="23" t="s">
        <v>77</v>
      </c>
      <c r="H18" s="13" t="s">
        <v>123</v>
      </c>
      <c r="I18" s="13" t="s">
        <v>123</v>
      </c>
      <c r="J18" s="13" t="s">
        <v>123</v>
      </c>
      <c r="K18" s="59" t="s">
        <v>123</v>
      </c>
      <c r="L18" s="13"/>
      <c r="M18" s="13" t="s">
        <v>123</v>
      </c>
      <c r="N18" s="13"/>
      <c r="O18" s="37">
        <f>O30+O31</f>
        <v>10173803.75</v>
      </c>
      <c r="P18" s="37">
        <f t="shared" si="10"/>
        <v>9225803.75</v>
      </c>
      <c r="Q18" s="37">
        <f t="shared" si="10"/>
        <v>56662.49</v>
      </c>
      <c r="R18" s="37">
        <f t="shared" si="10"/>
        <v>0</v>
      </c>
      <c r="S18" s="37">
        <f t="shared" si="10"/>
        <v>751876.84</v>
      </c>
      <c r="T18" s="37">
        <f t="shared" si="10"/>
        <v>1300569.28</v>
      </c>
      <c r="U18" s="15">
        <f t="shared" si="2"/>
        <v>5.5694498726693046E-3</v>
      </c>
      <c r="V18" s="16"/>
      <c r="W18" s="16"/>
      <c r="X18" s="17"/>
      <c r="Y18" s="18">
        <f t="shared" si="3"/>
        <v>0</v>
      </c>
      <c r="Z18" s="17"/>
      <c r="AA18" s="17"/>
      <c r="AB18" s="17"/>
      <c r="AC18" s="18">
        <f t="shared" si="4"/>
        <v>7.3903218351346708E-2</v>
      </c>
      <c r="AD18" s="17"/>
      <c r="AE18" s="17"/>
      <c r="AF18" s="17"/>
      <c r="AG18" s="18">
        <f t="shared" si="5"/>
        <v>0.12783510592092953</v>
      </c>
      <c r="AH18" s="17"/>
      <c r="AI18" s="17"/>
      <c r="AJ18" s="19"/>
    </row>
    <row r="19" spans="1:36" ht="38.25" x14ac:dyDescent="0.25">
      <c r="A19" s="69"/>
      <c r="B19" s="30" t="s">
        <v>78</v>
      </c>
      <c r="C19" s="31" t="s">
        <v>79</v>
      </c>
      <c r="D19" s="35" t="s">
        <v>80</v>
      </c>
      <c r="E19" s="35" t="s">
        <v>81</v>
      </c>
      <c r="F19" s="11" t="s">
        <v>51</v>
      </c>
      <c r="G19" s="38"/>
      <c r="H19" s="13">
        <v>25</v>
      </c>
      <c r="I19" s="13">
        <v>25</v>
      </c>
      <c r="J19" s="13">
        <v>25</v>
      </c>
      <c r="K19" s="59">
        <v>25</v>
      </c>
      <c r="L19" s="13"/>
      <c r="M19" s="13">
        <v>100</v>
      </c>
      <c r="N19" s="13"/>
      <c r="O19" s="37">
        <f>O32</f>
        <v>6333413.29</v>
      </c>
      <c r="P19" s="37">
        <f t="shared" ref="P19:T19" si="11">P32</f>
        <v>6275156.4299999997</v>
      </c>
      <c r="Q19" s="37">
        <f t="shared" si="11"/>
        <v>0</v>
      </c>
      <c r="R19" s="37">
        <f t="shared" si="11"/>
        <v>0</v>
      </c>
      <c r="S19" s="37">
        <f t="shared" si="11"/>
        <v>701577.09</v>
      </c>
      <c r="T19" s="37">
        <f t="shared" si="11"/>
        <v>617616.89</v>
      </c>
      <c r="U19" s="15">
        <f t="shared" si="2"/>
        <v>0</v>
      </c>
      <c r="V19" s="16"/>
      <c r="W19" s="16"/>
      <c r="X19" s="17"/>
      <c r="Y19" s="18">
        <f t="shared" si="3"/>
        <v>0</v>
      </c>
      <c r="Z19" s="17"/>
      <c r="AA19" s="17"/>
      <c r="AB19" s="17"/>
      <c r="AC19" s="18">
        <f t="shared" si="4"/>
        <v>0.11077393150826574</v>
      </c>
      <c r="AD19" s="17"/>
      <c r="AE19" s="17"/>
      <c r="AF19" s="17"/>
      <c r="AG19" s="18">
        <f t="shared" si="5"/>
        <v>9.7517225186483925E-2</v>
      </c>
      <c r="AH19" s="17"/>
      <c r="AI19" s="17"/>
      <c r="AJ19" s="19"/>
    </row>
    <row r="20" spans="1:36" ht="54" customHeight="1" x14ac:dyDescent="0.25">
      <c r="A20" s="70" t="s">
        <v>82</v>
      </c>
      <c r="B20" s="39" t="str">
        <f>[1]Sheet1!A180</f>
        <v>04E34E021A010000</v>
      </c>
      <c r="C20" s="35" t="s">
        <v>83</v>
      </c>
      <c r="D20" s="35" t="s">
        <v>84</v>
      </c>
      <c r="E20" s="40"/>
      <c r="F20" s="11"/>
      <c r="G20" s="41"/>
      <c r="H20" s="13">
        <v>25</v>
      </c>
      <c r="I20" s="13">
        <v>25</v>
      </c>
      <c r="J20" s="13">
        <v>25</v>
      </c>
      <c r="K20" s="59">
        <v>25</v>
      </c>
      <c r="L20" s="13"/>
      <c r="M20" s="13">
        <v>100</v>
      </c>
      <c r="N20" s="42"/>
      <c r="O20" s="43">
        <f>[1]Sheet1!C180</f>
        <v>1944568.72</v>
      </c>
      <c r="P20" s="43">
        <f>[1]Sheet1!D180</f>
        <v>1843468.72</v>
      </c>
      <c r="Q20" s="43">
        <f>[1]Sheet1!E180</f>
        <v>14752.5</v>
      </c>
      <c r="R20" s="43">
        <f>[1]Sheet1!H180</f>
        <v>2000</v>
      </c>
      <c r="S20" s="43">
        <f>[1]Sheet1!I180</f>
        <v>93998.720000000001</v>
      </c>
      <c r="T20" s="43">
        <f>[1]Sheet1!J180</f>
        <v>260188.99</v>
      </c>
      <c r="U20" s="15">
        <f t="shared" si="2"/>
        <v>7.5865151219752219E-3</v>
      </c>
      <c r="V20" s="44"/>
      <c r="W20" s="44"/>
      <c r="X20" s="17"/>
      <c r="Y20" s="18">
        <f t="shared" si="3"/>
        <v>1.028505693540108E-3</v>
      </c>
      <c r="Z20" s="17"/>
      <c r="AA20" s="17"/>
      <c r="AB20" s="17"/>
      <c r="AC20" s="18">
        <f t="shared" si="4"/>
        <v>4.8339109352741209E-2</v>
      </c>
      <c r="AD20" s="17"/>
      <c r="AE20" s="17"/>
      <c r="AF20" s="17"/>
      <c r="AG20" s="18">
        <f t="shared" si="5"/>
        <v>0.13380292880572511</v>
      </c>
      <c r="AH20" s="17"/>
      <c r="AI20" s="17"/>
      <c r="AJ20" s="19"/>
    </row>
    <row r="21" spans="1:36" ht="30" customHeight="1" x14ac:dyDescent="0.25">
      <c r="A21" s="70"/>
      <c r="B21" s="39" t="str">
        <f>[1]Sheet1!A181</f>
        <v>04E34E022A010000</v>
      </c>
      <c r="C21" s="45" t="s">
        <v>85</v>
      </c>
      <c r="D21" s="45" t="s">
        <v>80</v>
      </c>
      <c r="E21" s="40"/>
      <c r="F21" s="33"/>
      <c r="G21" s="46"/>
      <c r="H21" s="13">
        <v>25</v>
      </c>
      <c r="I21" s="13">
        <v>25</v>
      </c>
      <c r="J21" s="13">
        <v>25</v>
      </c>
      <c r="K21" s="59">
        <v>25</v>
      </c>
      <c r="L21" s="13"/>
      <c r="M21" s="13">
        <v>100</v>
      </c>
      <c r="N21" s="42"/>
      <c r="O21" s="43">
        <f>[1]Sheet1!C181</f>
        <v>22443290.829999998</v>
      </c>
      <c r="P21" s="43">
        <f>[1]Sheet1!D181</f>
        <v>20545672.07</v>
      </c>
      <c r="Q21" s="43">
        <f>[1]Sheet1!E181</f>
        <v>0</v>
      </c>
      <c r="R21" s="43">
        <f>[1]Sheet1!H181</f>
        <v>100788.3</v>
      </c>
      <c r="S21" s="43">
        <f>[1]Sheet1!I181</f>
        <v>1292055.46</v>
      </c>
      <c r="T21" s="43">
        <f>[1]Sheet1!J181</f>
        <v>2636465.33</v>
      </c>
      <c r="U21" s="15">
        <f t="shared" si="2"/>
        <v>0</v>
      </c>
      <c r="V21" s="16"/>
      <c r="W21" s="16"/>
      <c r="X21" s="17"/>
      <c r="Y21" s="18">
        <f t="shared" si="3"/>
        <v>4.4907986428298673E-3</v>
      </c>
      <c r="Z21" s="17"/>
      <c r="AA21" s="17"/>
      <c r="AB21" s="17"/>
      <c r="AC21" s="18">
        <f t="shared" si="4"/>
        <v>5.7569786435815666E-2</v>
      </c>
      <c r="AD21" s="17"/>
      <c r="AE21" s="17"/>
      <c r="AF21" s="17"/>
      <c r="AG21" s="18">
        <f t="shared" si="5"/>
        <v>0.11747231499918144</v>
      </c>
      <c r="AH21" s="17"/>
      <c r="AI21" s="17"/>
      <c r="AJ21" s="19"/>
    </row>
    <row r="22" spans="1:36" ht="66" customHeight="1" x14ac:dyDescent="0.25">
      <c r="A22" s="70"/>
      <c r="B22" s="39" t="str">
        <f>[1]Sheet1!A182</f>
        <v>04E34E084A010000</v>
      </c>
      <c r="C22" s="45" t="s">
        <v>86</v>
      </c>
      <c r="D22" s="45" t="s">
        <v>87</v>
      </c>
      <c r="E22" s="35" t="s">
        <v>88</v>
      </c>
      <c r="F22" s="33" t="s">
        <v>51</v>
      </c>
      <c r="G22" s="47" t="s">
        <v>89</v>
      </c>
      <c r="H22" s="13">
        <v>25</v>
      </c>
      <c r="I22" s="13">
        <v>25</v>
      </c>
      <c r="J22" s="13">
        <v>25</v>
      </c>
      <c r="K22" s="59">
        <v>25</v>
      </c>
      <c r="L22" s="13"/>
      <c r="M22" s="13">
        <v>100</v>
      </c>
      <c r="N22" s="42"/>
      <c r="O22" s="43">
        <f>[1]Sheet1!C182</f>
        <v>26557118.030000001</v>
      </c>
      <c r="P22" s="43">
        <f>[1]Sheet1!D182</f>
        <v>27236184.870000001</v>
      </c>
      <c r="Q22" s="43">
        <f>[1]Sheet1!E182</f>
        <v>4493.5</v>
      </c>
      <c r="R22" s="43">
        <f>[1]Sheet1!H182</f>
        <v>153466.84</v>
      </c>
      <c r="S22" s="43">
        <f>[1]Sheet1!I182</f>
        <v>2916844.37</v>
      </c>
      <c r="T22" s="43">
        <f>[1]Sheet1!J182</f>
        <v>2652215.25</v>
      </c>
      <c r="U22" s="15">
        <f t="shared" si="2"/>
        <v>1.6920134161108746E-4</v>
      </c>
      <c r="V22" s="16"/>
      <c r="W22" s="16"/>
      <c r="X22" s="17"/>
      <c r="Y22" s="18">
        <f t="shared" si="3"/>
        <v>5.7787460155366861E-3</v>
      </c>
      <c r="Z22" s="17"/>
      <c r="AA22" s="17"/>
      <c r="AB22" s="17"/>
      <c r="AC22" s="18">
        <f t="shared" si="4"/>
        <v>0.10983286539996599</v>
      </c>
      <c r="AD22" s="17"/>
      <c r="AE22" s="17"/>
      <c r="AF22" s="17"/>
      <c r="AG22" s="18">
        <f t="shared" si="5"/>
        <v>9.9868338386866748E-2</v>
      </c>
      <c r="AH22" s="17"/>
      <c r="AI22" s="17"/>
      <c r="AJ22" s="19"/>
    </row>
    <row r="23" spans="1:36" ht="62.25" customHeight="1" x14ac:dyDescent="0.25">
      <c r="A23" s="70"/>
      <c r="B23" s="39" t="str">
        <f>[1]Sheet1!A183</f>
        <v>04E34E084A020000</v>
      </c>
      <c r="C23" s="45" t="s">
        <v>90</v>
      </c>
      <c r="D23" s="45" t="s">
        <v>91</v>
      </c>
      <c r="E23" s="35" t="s">
        <v>92</v>
      </c>
      <c r="F23" s="33" t="s">
        <v>93</v>
      </c>
      <c r="G23" s="23" t="s">
        <v>94</v>
      </c>
      <c r="H23" s="13">
        <v>25</v>
      </c>
      <c r="I23" s="13">
        <v>25</v>
      </c>
      <c r="J23" s="13">
        <v>25</v>
      </c>
      <c r="K23" s="59">
        <v>25</v>
      </c>
      <c r="L23" s="13"/>
      <c r="M23" s="13">
        <v>100</v>
      </c>
      <c r="N23" s="42"/>
      <c r="O23" s="43">
        <f>[1]Sheet1!C183</f>
        <v>100000</v>
      </c>
      <c r="P23" s="43">
        <f>[1]Sheet1!D183</f>
        <v>253466.84</v>
      </c>
      <c r="Q23" s="43">
        <f>[1]Sheet1!E183</f>
        <v>0</v>
      </c>
      <c r="R23" s="43">
        <f>[1]Sheet1!H183</f>
        <v>153466.84</v>
      </c>
      <c r="S23" s="43">
        <f>[1]Sheet1!I183</f>
        <v>37743.56</v>
      </c>
      <c r="T23" s="43">
        <f>[1]Sheet1!J183</f>
        <v>0</v>
      </c>
      <c r="U23" s="15">
        <f t="shared" si="2"/>
        <v>0</v>
      </c>
      <c r="V23" s="16"/>
      <c r="W23" s="16"/>
      <c r="X23" s="17"/>
      <c r="Y23" s="18">
        <f t="shared" si="3"/>
        <v>1.5346683999999999</v>
      </c>
      <c r="Z23" s="17"/>
      <c r="AA23" s="17"/>
      <c r="AB23" s="17"/>
      <c r="AC23" s="18">
        <f t="shared" si="4"/>
        <v>0.37743559999999998</v>
      </c>
      <c r="AD23" s="17"/>
      <c r="AE23" s="17"/>
      <c r="AF23" s="17"/>
      <c r="AG23" s="18">
        <f t="shared" si="5"/>
        <v>0</v>
      </c>
      <c r="AH23" s="17"/>
      <c r="AI23" s="17"/>
      <c r="AJ23" s="19"/>
    </row>
    <row r="24" spans="1:36" ht="90.75" customHeight="1" x14ac:dyDescent="0.25">
      <c r="A24" s="70"/>
      <c r="B24" s="39" t="str">
        <f>[1]Sheet1!A184</f>
        <v>04E34E085A010000</v>
      </c>
      <c r="C24" s="45" t="s">
        <v>95</v>
      </c>
      <c r="D24" s="45" t="s">
        <v>96</v>
      </c>
      <c r="E24" s="45" t="s">
        <v>97</v>
      </c>
      <c r="F24" s="33" t="s">
        <v>51</v>
      </c>
      <c r="G24" s="48" t="s">
        <v>98</v>
      </c>
      <c r="H24" s="13">
        <v>25</v>
      </c>
      <c r="I24" s="13">
        <v>25</v>
      </c>
      <c r="J24" s="13">
        <v>25</v>
      </c>
      <c r="K24" s="59">
        <v>25</v>
      </c>
      <c r="L24" s="13"/>
      <c r="M24" s="13">
        <v>100</v>
      </c>
      <c r="N24" s="42"/>
      <c r="O24" s="43">
        <f>[1]Sheet1!C184</f>
        <v>25257696.859999999</v>
      </c>
      <c r="P24" s="43">
        <f>[1]Sheet1!D184</f>
        <v>25251030.18</v>
      </c>
      <c r="Q24" s="43">
        <f>[1]Sheet1!E184</f>
        <v>0</v>
      </c>
      <c r="R24" s="43">
        <f>[1]Sheet1!H184</f>
        <v>54288</v>
      </c>
      <c r="S24" s="43">
        <f>[1]Sheet1!I184</f>
        <v>1802667.66</v>
      </c>
      <c r="T24" s="43">
        <f>[1]Sheet1!J184</f>
        <v>3693675.37</v>
      </c>
      <c r="U24" s="15">
        <f t="shared" si="2"/>
        <v>0</v>
      </c>
      <c r="V24" s="16"/>
      <c r="W24" s="16"/>
      <c r="X24" s="17"/>
      <c r="Y24" s="18">
        <f t="shared" si="3"/>
        <v>2.149364619462774E-3</v>
      </c>
      <c r="Z24" s="17"/>
      <c r="AA24" s="17"/>
      <c r="AB24" s="17"/>
      <c r="AC24" s="18">
        <f t="shared" si="4"/>
        <v>7.1371022860553884E-2</v>
      </c>
      <c r="AD24" s="17"/>
      <c r="AE24" s="17"/>
      <c r="AF24" s="17"/>
      <c r="AG24" s="18">
        <f t="shared" si="5"/>
        <v>0.14623959541812317</v>
      </c>
      <c r="AH24" s="17"/>
      <c r="AI24" s="17"/>
      <c r="AJ24" s="19"/>
    </row>
    <row r="25" spans="1:36" ht="114.75" x14ac:dyDescent="0.25">
      <c r="A25" s="70"/>
      <c r="B25" s="39" t="str">
        <f>[1]Sheet1!A185</f>
        <v>04E34E086A010000</v>
      </c>
      <c r="C25" s="45" t="s">
        <v>99</v>
      </c>
      <c r="D25" s="45" t="s">
        <v>100</v>
      </c>
      <c r="E25" s="45" t="s">
        <v>101</v>
      </c>
      <c r="F25" s="33" t="s">
        <v>51</v>
      </c>
      <c r="G25" s="49" t="s">
        <v>102</v>
      </c>
      <c r="H25" s="13" t="s">
        <v>123</v>
      </c>
      <c r="I25" s="13" t="s">
        <v>123</v>
      </c>
      <c r="J25" s="13" t="s">
        <v>123</v>
      </c>
      <c r="K25" s="59" t="s">
        <v>123</v>
      </c>
      <c r="L25" s="13"/>
      <c r="M25" s="13" t="s">
        <v>123</v>
      </c>
      <c r="N25" s="42"/>
      <c r="O25" s="43">
        <f>[1]Sheet1!C185</f>
        <v>98191872.650000006</v>
      </c>
      <c r="P25" s="43">
        <f>[1]Sheet1!D185</f>
        <v>101281095.13</v>
      </c>
      <c r="Q25" s="43">
        <f>[1]Sheet1!E185</f>
        <v>167626.13</v>
      </c>
      <c r="R25" s="43">
        <f>[1]Sheet1!H185</f>
        <v>169675.64</v>
      </c>
      <c r="S25" s="43">
        <f>[1]Sheet1!I185</f>
        <v>7840073.3700000001</v>
      </c>
      <c r="T25" s="43">
        <f>[1]Sheet1!J185</f>
        <v>27335233.609999999</v>
      </c>
      <c r="U25" s="15">
        <f t="shared" si="2"/>
        <v>1.7071283546805846E-3</v>
      </c>
      <c r="V25" s="16"/>
      <c r="W25" s="16"/>
      <c r="X25" s="17"/>
      <c r="Y25" s="18">
        <f t="shared" si="3"/>
        <v>1.7280008560871458E-3</v>
      </c>
      <c r="Z25" s="17"/>
      <c r="AA25" s="17"/>
      <c r="AB25" s="17"/>
      <c r="AC25" s="18">
        <f t="shared" si="4"/>
        <v>7.984442254142099E-2</v>
      </c>
      <c r="AD25" s="17"/>
      <c r="AE25" s="17"/>
      <c r="AF25" s="17"/>
      <c r="AG25" s="18">
        <f t="shared" si="5"/>
        <v>0.27838590783816769</v>
      </c>
      <c r="AH25" s="17"/>
      <c r="AI25" s="17"/>
      <c r="AJ25" s="19"/>
    </row>
    <row r="26" spans="1:36" ht="33" customHeight="1" x14ac:dyDescent="0.25">
      <c r="A26" s="70"/>
      <c r="B26" s="39" t="s">
        <v>103</v>
      </c>
      <c r="C26" s="45" t="s">
        <v>83</v>
      </c>
      <c r="D26" s="45" t="s">
        <v>104</v>
      </c>
      <c r="E26" s="45" t="s">
        <v>105</v>
      </c>
      <c r="F26" s="33" t="s">
        <v>93</v>
      </c>
      <c r="G26" s="36">
        <v>25</v>
      </c>
      <c r="H26" s="13" t="s">
        <v>123</v>
      </c>
      <c r="I26" s="13" t="s">
        <v>123</v>
      </c>
      <c r="J26" s="13" t="s">
        <v>123</v>
      </c>
      <c r="K26" s="59" t="s">
        <v>123</v>
      </c>
      <c r="L26" s="13"/>
      <c r="M26" s="13" t="s">
        <v>123</v>
      </c>
      <c r="N26" s="42"/>
      <c r="O26" s="43"/>
      <c r="P26" s="43"/>
      <c r="Q26" s="43"/>
      <c r="R26" s="43"/>
      <c r="S26" s="43"/>
      <c r="T26" s="43"/>
      <c r="U26" s="15" t="e">
        <f t="shared" si="2"/>
        <v>#DIV/0!</v>
      </c>
      <c r="V26" s="16"/>
      <c r="W26" s="16"/>
      <c r="X26" s="17"/>
      <c r="Y26" s="18" t="e">
        <f t="shared" si="3"/>
        <v>#DIV/0!</v>
      </c>
      <c r="Z26" s="17"/>
      <c r="AA26" s="17"/>
      <c r="AB26" s="17"/>
      <c r="AC26" s="18" t="e">
        <f t="shared" si="4"/>
        <v>#DIV/0!</v>
      </c>
      <c r="AD26" s="17"/>
      <c r="AE26" s="17"/>
      <c r="AF26" s="17"/>
      <c r="AG26" s="18" t="e">
        <f t="shared" si="5"/>
        <v>#DIV/0!</v>
      </c>
      <c r="AH26" s="17"/>
      <c r="AI26" s="17"/>
      <c r="AJ26" s="19"/>
    </row>
    <row r="27" spans="1:36" ht="51" x14ac:dyDescent="0.25">
      <c r="A27" s="70"/>
      <c r="B27" s="39" t="str">
        <f>[1]Sheet1!A186</f>
        <v>04E34E086A030000</v>
      </c>
      <c r="C27" s="45" t="s">
        <v>106</v>
      </c>
      <c r="D27" s="45" t="s">
        <v>107</v>
      </c>
      <c r="E27" s="45" t="s">
        <v>108</v>
      </c>
      <c r="F27" s="33" t="s">
        <v>34</v>
      </c>
      <c r="G27" s="50"/>
      <c r="H27" s="13">
        <v>25</v>
      </c>
      <c r="I27" s="13">
        <v>25</v>
      </c>
      <c r="J27" s="13">
        <v>25</v>
      </c>
      <c r="K27" s="59">
        <v>25</v>
      </c>
      <c r="L27" s="13"/>
      <c r="M27" s="13">
        <v>100</v>
      </c>
      <c r="N27" s="42"/>
      <c r="O27" s="43">
        <f>[1]Sheet1!C186</f>
        <v>4000000</v>
      </c>
      <c r="P27" s="43">
        <f>[1]Sheet1!D186</f>
        <v>3287432.32</v>
      </c>
      <c r="Q27" s="43">
        <f>[1]Sheet1!E186</f>
        <v>4038.6</v>
      </c>
      <c r="R27" s="43">
        <f>[1]Sheet1!H186</f>
        <v>0</v>
      </c>
      <c r="S27" s="43">
        <f>[1]Sheet1!I186</f>
        <v>170409.87</v>
      </c>
      <c r="T27" s="43">
        <f>[1]Sheet1!J186</f>
        <v>626845.55000000005</v>
      </c>
      <c r="U27" s="15">
        <f t="shared" si="2"/>
        <v>1.00965E-3</v>
      </c>
      <c r="V27" s="16"/>
      <c r="W27" s="16"/>
      <c r="X27" s="17"/>
      <c r="Y27" s="18">
        <f t="shared" si="3"/>
        <v>0</v>
      </c>
      <c r="Z27" s="17"/>
      <c r="AA27" s="17"/>
      <c r="AB27" s="17"/>
      <c r="AC27" s="18">
        <f t="shared" si="4"/>
        <v>4.2602467499999998E-2</v>
      </c>
      <c r="AD27" s="17"/>
      <c r="AE27" s="17"/>
      <c r="AF27" s="17"/>
      <c r="AG27" s="18">
        <f t="shared" si="5"/>
        <v>0.15671138750000002</v>
      </c>
      <c r="AH27" s="17"/>
      <c r="AI27" s="17"/>
      <c r="AJ27" s="19"/>
    </row>
    <row r="28" spans="1:36" ht="51" x14ac:dyDescent="0.25">
      <c r="A28" s="70"/>
      <c r="B28" s="39" t="str">
        <f>[1]Sheet1!A187</f>
        <v>04E34E086A040000</v>
      </c>
      <c r="C28" s="45" t="s">
        <v>109</v>
      </c>
      <c r="D28" s="45" t="s">
        <v>107</v>
      </c>
      <c r="E28" s="45" t="s">
        <v>108</v>
      </c>
      <c r="F28" s="33" t="s">
        <v>34</v>
      </c>
      <c r="G28" s="51"/>
      <c r="H28" s="13">
        <v>25</v>
      </c>
      <c r="I28" s="13">
        <v>25</v>
      </c>
      <c r="J28" s="13">
        <v>25</v>
      </c>
      <c r="K28" s="59">
        <v>25</v>
      </c>
      <c r="L28" s="13"/>
      <c r="M28" s="13">
        <v>100</v>
      </c>
      <c r="N28" s="42"/>
      <c r="O28" s="43">
        <f>[1]Sheet1!C187</f>
        <v>1686568.56</v>
      </c>
      <c r="P28" s="43">
        <f>[1]Sheet1!D187</f>
        <v>1642426.29</v>
      </c>
      <c r="Q28" s="43">
        <f>[1]Sheet1!E187</f>
        <v>32475.279999999999</v>
      </c>
      <c r="R28" s="43">
        <f>[1]Sheet1!H187</f>
        <v>0</v>
      </c>
      <c r="S28" s="43">
        <f>[1]Sheet1!I187</f>
        <v>430230.04</v>
      </c>
      <c r="T28" s="43">
        <f>[1]Sheet1!J187</f>
        <v>91668.39</v>
      </c>
      <c r="U28" s="15">
        <f t="shared" si="2"/>
        <v>1.9255238577434407E-2</v>
      </c>
      <c r="V28" s="16"/>
      <c r="W28" s="16"/>
      <c r="X28" s="17"/>
      <c r="Y28" s="18">
        <f t="shared" si="3"/>
        <v>0</v>
      </c>
      <c r="Z28" s="17"/>
      <c r="AA28" s="17"/>
      <c r="AB28" s="17"/>
      <c r="AC28" s="18">
        <f t="shared" si="4"/>
        <v>0.25509193649382389</v>
      </c>
      <c r="AD28" s="17"/>
      <c r="AE28" s="17"/>
      <c r="AF28" s="17"/>
      <c r="AG28" s="18">
        <f t="shared" si="5"/>
        <v>5.4352009265487548E-2</v>
      </c>
      <c r="AH28" s="17"/>
      <c r="AI28" s="17"/>
      <c r="AJ28" s="19"/>
    </row>
    <row r="29" spans="1:36" ht="89.25" x14ac:dyDescent="0.25">
      <c r="A29" s="70"/>
      <c r="B29" s="39" t="str">
        <f>[1]Sheet1!A188</f>
        <v>04E34E087A010000</v>
      </c>
      <c r="C29" s="45" t="s">
        <v>110</v>
      </c>
      <c r="D29" s="45" t="s">
        <v>111</v>
      </c>
      <c r="E29" s="45" t="s">
        <v>112</v>
      </c>
      <c r="F29" s="33" t="s">
        <v>34</v>
      </c>
      <c r="G29" s="23" t="s">
        <v>113</v>
      </c>
      <c r="H29" s="13">
        <v>25</v>
      </c>
      <c r="I29" s="13">
        <v>25</v>
      </c>
      <c r="J29" s="13">
        <v>25</v>
      </c>
      <c r="K29" s="59">
        <v>25</v>
      </c>
      <c r="L29" s="13"/>
      <c r="M29" s="13">
        <v>100</v>
      </c>
      <c r="N29" s="42"/>
      <c r="O29" s="43">
        <f>[1]Sheet1!C188</f>
        <v>6686987.25</v>
      </c>
      <c r="P29" s="43">
        <f>[1]Sheet1!D188</f>
        <v>6594012.6200000001</v>
      </c>
      <c r="Q29" s="43">
        <f>[1]Sheet1!E188</f>
        <v>15326.28</v>
      </c>
      <c r="R29" s="43">
        <f>[1]Sheet1!H188</f>
        <v>341.26</v>
      </c>
      <c r="S29" s="43">
        <f>[1]Sheet1!I188</f>
        <v>537708.26</v>
      </c>
      <c r="T29" s="43">
        <f>[1]Sheet1!J188</f>
        <v>897592.94</v>
      </c>
      <c r="U29" s="15">
        <f t="shared" si="2"/>
        <v>2.2919559178163529E-3</v>
      </c>
      <c r="V29" s="16"/>
      <c r="W29" s="16"/>
      <c r="X29" s="17"/>
      <c r="Y29" s="18">
        <f t="shared" si="3"/>
        <v>5.1033445592407852E-5</v>
      </c>
      <c r="Z29" s="17"/>
      <c r="AA29" s="17"/>
      <c r="AB29" s="17"/>
      <c r="AC29" s="18">
        <f t="shared" si="4"/>
        <v>8.0411138812923569E-2</v>
      </c>
      <c r="AD29" s="17"/>
      <c r="AE29" s="17"/>
      <c r="AF29" s="17"/>
      <c r="AG29" s="18">
        <f t="shared" si="5"/>
        <v>0.1342297968341423</v>
      </c>
      <c r="AH29" s="17"/>
      <c r="AI29" s="17"/>
      <c r="AJ29" s="19"/>
    </row>
    <row r="30" spans="1:36" ht="65.25" customHeight="1" x14ac:dyDescent="0.25">
      <c r="A30" s="70"/>
      <c r="B30" s="39" t="str">
        <f>[1]Sheet1!A189</f>
        <v>04E34E088A010000</v>
      </c>
      <c r="C30" s="45" t="s">
        <v>114</v>
      </c>
      <c r="D30" s="45" t="s">
        <v>75</v>
      </c>
      <c r="E30" s="45" t="s">
        <v>115</v>
      </c>
      <c r="F30" s="33" t="s">
        <v>34</v>
      </c>
      <c r="G30" s="23" t="s">
        <v>116</v>
      </c>
      <c r="H30" s="13">
        <v>25</v>
      </c>
      <c r="I30" s="13">
        <v>25</v>
      </c>
      <c r="J30" s="13">
        <v>25</v>
      </c>
      <c r="K30" s="59">
        <v>25</v>
      </c>
      <c r="L30" s="13"/>
      <c r="M30" s="13">
        <v>100</v>
      </c>
      <c r="N30" s="42"/>
      <c r="O30" s="43">
        <f>[1]Sheet1!C189</f>
        <v>9173803.75</v>
      </c>
      <c r="P30" s="43">
        <f>[1]Sheet1!D189</f>
        <v>9225803.75</v>
      </c>
      <c r="Q30" s="43">
        <f>[1]Sheet1!E189</f>
        <v>56662.49</v>
      </c>
      <c r="R30" s="43">
        <f>[1]Sheet1!H189</f>
        <v>0</v>
      </c>
      <c r="S30" s="43">
        <f>[1]Sheet1!I189</f>
        <v>751876.84</v>
      </c>
      <c r="T30" s="43">
        <f>[1]Sheet1!J189</f>
        <v>1300569.28</v>
      </c>
      <c r="U30" s="15">
        <f t="shared" si="2"/>
        <v>6.1765535370211077E-3</v>
      </c>
      <c r="V30" s="16"/>
      <c r="W30" s="16"/>
      <c r="X30" s="17"/>
      <c r="Y30" s="18">
        <f t="shared" si="3"/>
        <v>0</v>
      </c>
      <c r="Z30" s="17"/>
      <c r="AA30" s="17"/>
      <c r="AB30" s="17"/>
      <c r="AC30" s="18">
        <f t="shared" si="4"/>
        <v>8.1959115377849667E-2</v>
      </c>
      <c r="AD30" s="17"/>
      <c r="AE30" s="17"/>
      <c r="AF30" s="17"/>
      <c r="AG30" s="18">
        <f t="shared" si="5"/>
        <v>0.14176990433221334</v>
      </c>
      <c r="AH30" s="17"/>
      <c r="AI30" s="17"/>
      <c r="AJ30" s="19"/>
    </row>
    <row r="31" spans="1:36" ht="92.25" customHeight="1" x14ac:dyDescent="0.25">
      <c r="A31" s="70"/>
      <c r="B31" s="39" t="str">
        <f>[1]Sheet1!A190</f>
        <v>04E34E088A020000</v>
      </c>
      <c r="C31" s="45" t="s">
        <v>117</v>
      </c>
      <c r="D31" s="45" t="s">
        <v>118</v>
      </c>
      <c r="E31" s="45" t="s">
        <v>119</v>
      </c>
      <c r="F31" s="33" t="s">
        <v>34</v>
      </c>
      <c r="G31" s="23" t="s">
        <v>120</v>
      </c>
      <c r="H31" s="13" t="s">
        <v>123</v>
      </c>
      <c r="I31" s="13" t="s">
        <v>123</v>
      </c>
      <c r="J31" s="13" t="s">
        <v>123</v>
      </c>
      <c r="K31" s="59" t="s">
        <v>123</v>
      </c>
      <c r="L31" s="13"/>
      <c r="M31" s="13" t="s">
        <v>123</v>
      </c>
      <c r="N31" s="42"/>
      <c r="O31" s="43">
        <f>[1]Sheet1!C190</f>
        <v>1000000</v>
      </c>
      <c r="P31" s="43">
        <f>[1]Sheet1!D190</f>
        <v>971736.24</v>
      </c>
      <c r="Q31" s="43">
        <f>[1]Sheet1!E190</f>
        <v>40815.39</v>
      </c>
      <c r="R31" s="43">
        <f>[1]Sheet1!H190</f>
        <v>0</v>
      </c>
      <c r="S31" s="43">
        <f>[1]Sheet1!I190</f>
        <v>68603.28</v>
      </c>
      <c r="T31" s="43">
        <f>[1]Sheet1!J190</f>
        <v>146521.03</v>
      </c>
      <c r="U31" s="15">
        <f t="shared" si="2"/>
        <v>4.081539E-2</v>
      </c>
      <c r="V31" s="16"/>
      <c r="W31" s="16"/>
      <c r="X31" s="17"/>
      <c r="Y31" s="18">
        <f t="shared" si="3"/>
        <v>0</v>
      </c>
      <c r="Z31" s="17"/>
      <c r="AA31" s="17"/>
      <c r="AB31" s="17"/>
      <c r="AC31" s="18">
        <f t="shared" si="4"/>
        <v>6.8603280000000003E-2</v>
      </c>
      <c r="AD31" s="17"/>
      <c r="AE31" s="17"/>
      <c r="AF31" s="17"/>
      <c r="AG31" s="18">
        <f t="shared" si="5"/>
        <v>0.14652103</v>
      </c>
      <c r="AH31" s="17"/>
      <c r="AI31" s="17"/>
      <c r="AJ31" s="19"/>
    </row>
    <row r="32" spans="1:36" ht="25.5" x14ac:dyDescent="0.25">
      <c r="A32" s="70"/>
      <c r="B32" s="39" t="str">
        <f>[1]Sheet1!A191</f>
        <v>04E34G023A010000</v>
      </c>
      <c r="C32" s="45" t="s">
        <v>121</v>
      </c>
      <c r="D32" s="45" t="s">
        <v>80</v>
      </c>
      <c r="E32" s="45"/>
      <c r="F32" s="33"/>
      <c r="G32" s="23"/>
      <c r="H32" s="13">
        <v>25</v>
      </c>
      <c r="I32" s="13">
        <v>25</v>
      </c>
      <c r="J32" s="13">
        <v>25</v>
      </c>
      <c r="K32" s="59">
        <v>25</v>
      </c>
      <c r="L32" s="13"/>
      <c r="M32" s="13">
        <v>100</v>
      </c>
      <c r="N32" s="42"/>
      <c r="O32" s="43">
        <f>[1]Sheet1!C191</f>
        <v>6333413.29</v>
      </c>
      <c r="P32" s="43">
        <f>[1]Sheet1!D191</f>
        <v>6275156.4299999997</v>
      </c>
      <c r="Q32" s="43">
        <f>[1]Sheet1!E191</f>
        <v>0</v>
      </c>
      <c r="R32" s="43">
        <f>[1]Sheet1!H191</f>
        <v>0</v>
      </c>
      <c r="S32" s="43">
        <f>[1]Sheet1!I191</f>
        <v>701577.09</v>
      </c>
      <c r="T32" s="43">
        <f>[1]Sheet1!J191</f>
        <v>617616.89</v>
      </c>
      <c r="U32" s="15">
        <f t="shared" si="2"/>
        <v>0</v>
      </c>
      <c r="V32" s="16"/>
      <c r="W32" s="16"/>
      <c r="X32" s="17"/>
      <c r="Y32" s="18">
        <f t="shared" si="3"/>
        <v>0</v>
      </c>
      <c r="Z32" s="17"/>
      <c r="AA32" s="17"/>
      <c r="AB32" s="17"/>
      <c r="AC32" s="18">
        <f t="shared" si="4"/>
        <v>0.11077393150826574</v>
      </c>
      <c r="AD32" s="17"/>
      <c r="AE32" s="17"/>
      <c r="AF32" s="17"/>
      <c r="AG32" s="18">
        <f t="shared" si="5"/>
        <v>9.7517225186483925E-2</v>
      </c>
      <c r="AH32" s="17"/>
      <c r="AI32" s="17"/>
      <c r="AJ32" s="19"/>
    </row>
    <row r="33" spans="1:35" x14ac:dyDescent="0.25">
      <c r="A33" s="52"/>
      <c r="B33" s="52"/>
      <c r="C33" s="52"/>
      <c r="D33" s="52"/>
      <c r="E33" s="52"/>
      <c r="F33" s="53"/>
      <c r="G33" s="52"/>
      <c r="H33" s="62"/>
      <c r="I33" s="62"/>
      <c r="J33" s="62"/>
      <c r="K33" s="66"/>
      <c r="L33" s="62"/>
      <c r="M33" s="62"/>
      <c r="N33" s="52"/>
      <c r="O33" s="58"/>
      <c r="P33" s="58"/>
      <c r="Q33" s="54"/>
      <c r="R33" s="54"/>
      <c r="S33" s="54"/>
      <c r="T33" s="54"/>
      <c r="U33" s="54"/>
      <c r="V33" s="54"/>
      <c r="W33" s="54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</row>
    <row r="34" spans="1:35" x14ac:dyDescent="0.25">
      <c r="A34" s="52"/>
      <c r="F34"/>
      <c r="K34" s="66"/>
      <c r="L34" s="62"/>
      <c r="M34" s="62"/>
      <c r="N34" s="52"/>
      <c r="O34" s="54"/>
      <c r="P34" s="54"/>
      <c r="Q34" s="54"/>
      <c r="R34" s="54"/>
      <c r="S34" s="55"/>
      <c r="T34" s="54"/>
      <c r="U34" s="54"/>
      <c r="V34" s="54"/>
      <c r="W34" s="54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</row>
    <row r="35" spans="1:35" x14ac:dyDescent="0.25">
      <c r="A35" s="52"/>
      <c r="B35" s="52"/>
      <c r="C35" s="52"/>
      <c r="D35" s="52"/>
      <c r="E35" s="52"/>
      <c r="F35" s="53"/>
      <c r="G35" s="52"/>
      <c r="H35" s="62"/>
      <c r="I35" s="62"/>
      <c r="J35" s="62"/>
      <c r="K35" s="66"/>
      <c r="L35" s="62"/>
      <c r="M35" s="6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35" x14ac:dyDescent="0.25">
      <c r="A36" s="52"/>
      <c r="B36" s="52"/>
      <c r="C36" s="52"/>
      <c r="D36" s="52"/>
      <c r="E36" s="52"/>
      <c r="F36" s="53"/>
      <c r="G36" s="52"/>
      <c r="H36" s="62"/>
      <c r="I36" s="62"/>
      <c r="J36" s="62"/>
      <c r="K36" s="66"/>
      <c r="L36" s="62"/>
      <c r="M36" s="6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35" x14ac:dyDescent="0.25">
      <c r="A37" s="52"/>
      <c r="B37" s="52"/>
      <c r="C37" s="52"/>
      <c r="D37" s="52"/>
      <c r="E37" s="52"/>
      <c r="F37" s="53"/>
      <c r="G37" s="52"/>
      <c r="H37" s="62"/>
      <c r="I37" s="62"/>
      <c r="J37" s="62"/>
      <c r="K37" s="66"/>
      <c r="L37" s="62"/>
      <c r="M37" s="6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35" x14ac:dyDescent="0.25">
      <c r="A38" s="52"/>
      <c r="B38" s="52"/>
      <c r="C38" s="52"/>
      <c r="D38" s="52"/>
      <c r="E38" s="52"/>
      <c r="F38" s="53"/>
      <c r="G38" s="52"/>
      <c r="H38" s="62"/>
      <c r="I38" s="62"/>
      <c r="J38" s="62"/>
      <c r="K38" s="66"/>
      <c r="L38" s="62"/>
      <c r="M38" s="6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35" x14ac:dyDescent="0.25">
      <c r="A39" s="52"/>
      <c r="B39" s="52"/>
      <c r="C39" s="52"/>
      <c r="D39" s="52"/>
      <c r="E39" s="52"/>
      <c r="F39" s="53"/>
      <c r="G39" s="52"/>
      <c r="H39" s="62"/>
      <c r="I39" s="62"/>
      <c r="J39" s="62"/>
      <c r="K39" s="66"/>
      <c r="L39" s="62"/>
      <c r="M39" s="6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35" x14ac:dyDescent="0.25">
      <c r="A40" s="52"/>
      <c r="B40" s="52"/>
      <c r="C40" s="52"/>
      <c r="D40" s="52"/>
      <c r="E40" s="52"/>
      <c r="F40" s="53"/>
      <c r="G40" s="52"/>
      <c r="H40" s="62"/>
      <c r="I40" s="62"/>
      <c r="J40" s="62"/>
      <c r="K40" s="66"/>
      <c r="L40" s="62"/>
      <c r="M40" s="6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35" x14ac:dyDescent="0.25">
      <c r="A41" s="52"/>
      <c r="B41" s="52"/>
      <c r="C41" s="52"/>
      <c r="D41" s="52"/>
      <c r="E41" s="52"/>
      <c r="F41" s="53"/>
      <c r="G41" s="52"/>
      <c r="H41" s="62"/>
      <c r="I41" s="62"/>
      <c r="J41" s="62"/>
      <c r="K41" s="66"/>
      <c r="L41" s="62"/>
      <c r="M41" s="6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35" x14ac:dyDescent="0.25">
      <c r="A42" s="52"/>
      <c r="B42" s="52"/>
      <c r="C42" s="52"/>
      <c r="D42" s="52"/>
      <c r="E42" s="52"/>
      <c r="F42" s="53"/>
      <c r="G42" s="52"/>
      <c r="H42" s="62"/>
      <c r="I42" s="62"/>
      <c r="J42" s="62"/>
      <c r="K42" s="66"/>
      <c r="L42" s="62"/>
      <c r="M42" s="6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5" spans="1:35" ht="18.75" x14ac:dyDescent="0.3">
      <c r="B45" s="56" t="s">
        <v>122</v>
      </c>
    </row>
  </sheetData>
  <mergeCells count="32">
    <mergeCell ref="C1:M1"/>
    <mergeCell ref="N1:X1"/>
    <mergeCell ref="Y1:AF1"/>
    <mergeCell ref="C2:AF2"/>
    <mergeCell ref="S8:S9"/>
    <mergeCell ref="T8:T9"/>
    <mergeCell ref="U8:X8"/>
    <mergeCell ref="D8:D9"/>
    <mergeCell ref="E8:E9"/>
    <mergeCell ref="F8:F9"/>
    <mergeCell ref="G8:G9"/>
    <mergeCell ref="H8:K8"/>
    <mergeCell ref="L8:L9"/>
    <mergeCell ref="P8:P9"/>
    <mergeCell ref="Q8:Q9"/>
    <mergeCell ref="R8:R9"/>
    <mergeCell ref="N8:N9"/>
    <mergeCell ref="O8:O9"/>
    <mergeCell ref="A12:A19"/>
    <mergeCell ref="A20:A32"/>
    <mergeCell ref="AG1:AJ6"/>
    <mergeCell ref="A7:A9"/>
    <mergeCell ref="B7:G7"/>
    <mergeCell ref="H7:N7"/>
    <mergeCell ref="O7:T7"/>
    <mergeCell ref="U7:AJ7"/>
    <mergeCell ref="B8:B9"/>
    <mergeCell ref="C8:C9"/>
    <mergeCell ref="Y8:AB8"/>
    <mergeCell ref="AC8:AF8"/>
    <mergeCell ref="AG8:AJ8"/>
    <mergeCell ref="M8:M9"/>
  </mergeCells>
  <pageMargins left="1.6929133858267718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 AFF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Usuario</cp:lastModifiedBy>
  <cp:lastPrinted>2015-02-11T19:00:27Z</cp:lastPrinted>
  <dcterms:created xsi:type="dcterms:W3CDTF">2014-05-06T18:02:48Z</dcterms:created>
  <dcterms:modified xsi:type="dcterms:W3CDTF">2015-02-18T21:08:59Z</dcterms:modified>
</cp:coreProperties>
</file>