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calendario 2017" sheetId="1" r:id="rId1"/>
    <sheet name="Hoja2" sheetId="2" r:id="rId2"/>
  </sheets>
  <calcPr calcId="125725" iterate="1" calcOnSave="0"/>
</workbook>
</file>

<file path=xl/calcChain.xml><?xml version="1.0" encoding="utf-8"?>
<calcChain xmlns="http://schemas.openxmlformats.org/spreadsheetml/2006/main">
  <c r="J36" i="1"/>
  <c r="I36"/>
  <c r="H36"/>
  <c r="G36"/>
  <c r="F36"/>
  <c r="E36"/>
  <c r="D36"/>
  <c r="C36"/>
  <c r="L35"/>
  <c r="L34"/>
  <c r="L33"/>
  <c r="L32"/>
  <c r="L31"/>
  <c r="L30"/>
  <c r="L29"/>
  <c r="L28"/>
  <c r="L27"/>
  <c r="L26"/>
  <c r="J23"/>
  <c r="H23"/>
  <c r="F23"/>
  <c r="J17"/>
  <c r="I17"/>
  <c r="H17"/>
  <c r="G17"/>
  <c r="F17"/>
  <c r="E17"/>
  <c r="D17"/>
  <c r="C17"/>
  <c r="J3"/>
  <c r="H3"/>
  <c r="F3"/>
  <c r="D3"/>
  <c r="K28" l="1"/>
  <c r="K32"/>
  <c r="K29"/>
  <c r="K33"/>
  <c r="L36"/>
  <c r="K35" l="1"/>
  <c r="K34"/>
  <c r="K31"/>
  <c r="K27"/>
  <c r="K30"/>
  <c r="K26"/>
  <c r="K36" s="1"/>
</calcChain>
</file>

<file path=xl/comments1.xml><?xml version="1.0" encoding="utf-8"?>
<comments xmlns="http://schemas.openxmlformats.org/spreadsheetml/2006/main">
  <authors>
    <author>usrdgi01</author>
  </authors>
  <commentList>
    <comment ref="D22" authorId="0">
      <text>
        <r>
          <rPr>
            <b/>
            <sz val="9"/>
            <color indexed="81"/>
            <rFont val="Tahoma"/>
            <family val="2"/>
          </rPr>
          <t>usrdgi01:</t>
        </r>
        <r>
          <rPr>
            <sz val="9"/>
            <color indexed="81"/>
            <rFont val="Tahoma"/>
            <family val="2"/>
          </rPr>
          <t xml:space="preserve">
SE SACA DE LEY DE INGRESOS 2017
PARTICIPACIONES/FONDO DE ISR/ MUNICIPIOS  ojo en la ley esta en miles de pesos 66,578,000   sin los 137  (cone ste fondo se hace alrevez maricela tiene el desgloce de importe de cada mes y yo tengo que sacar el porcentaje) ya que este porcentaje no esta publicado en ningun lado</t>
        </r>
      </text>
    </comment>
  </commentList>
</comments>
</file>

<file path=xl/sharedStrings.xml><?xml version="1.0" encoding="utf-8"?>
<sst xmlns="http://schemas.openxmlformats.org/spreadsheetml/2006/main" count="55" uniqueCount="25">
  <si>
    <t xml:space="preserve">PORCENTAJES Y MONTOS ESTIMADOS DE PARTICIPACIONES FEDERALES CORRESPONDIENTE </t>
  </si>
  <si>
    <t>A LOS MUNICIPIOS PARA EL EJERCICIO FISCAL 2017</t>
  </si>
  <si>
    <t>Nombre del Municipio</t>
  </si>
  <si>
    <t>Fondo General de Participaciones</t>
  </si>
  <si>
    <t>Fondo de Fomento Municipal</t>
  </si>
  <si>
    <t>Fondo de Fiscalización y Recaudación</t>
  </si>
  <si>
    <t>Participación Específica del I.E.P.S</t>
  </si>
  <si>
    <t>Porcentaje</t>
  </si>
  <si>
    <t>Monto (Pesos)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</si>
  <si>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</si>
  <si>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</si>
  <si>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</si>
  <si>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</si>
  <si>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</si>
  <si>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</si>
  <si>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</si>
  <si>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</si>
  <si>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</si>
  <si>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</si>
  <si>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Sumas</t>
  </si>
  <si>
    <t>Fondo de I.S.R</t>
  </si>
  <si>
    <t>Incentivos del I.E.P.S. de Gasolina y Diesel</t>
  </si>
  <si>
    <t>Fondo de Compensación del I.S.A.N.</t>
  </si>
  <si>
    <t>Incentivos del I.S.A.N.</t>
  </si>
  <si>
    <t>Total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</si>
</sst>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0.000000%"/>
    <numFmt numFmtId="166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3" fillId="2" borderId="0" xfId="0" applyFont="1" applyFill="1" applyAlignment="1">
      <alignment horizontal="center"/>
    </xf>
    <xf numFmtId="0" fontId="4" fillId="2" borderId="0" xfId="0" applyFont="1" applyFill="1"/>
    <xf numFmtId="164" fontId="4" fillId="2" borderId="0" xfId="1" applyNumberFormat="1" applyFont="1" applyFill="1"/>
    <xf numFmtId="0" fontId="5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65" fontId="1" fillId="0" borderId="2" xfId="2" applyNumberFormat="1" applyFont="1" applyFill="1" applyBorder="1" applyAlignment="1">
      <alignment horizontal="center"/>
    </xf>
    <xf numFmtId="3" fontId="0" fillId="0" borderId="2" xfId="0" applyNumberFormat="1" applyFont="1" applyBorder="1"/>
    <xf numFmtId="165" fontId="1" fillId="0" borderId="2" xfId="2" applyNumberFormat="1" applyFont="1" applyFill="1" applyBorder="1"/>
    <xf numFmtId="3" fontId="0" fillId="0" borderId="2" xfId="0" applyNumberFormat="1" applyFont="1" applyFill="1" applyBorder="1"/>
    <xf numFmtId="0" fontId="2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/>
    <xf numFmtId="3" fontId="2" fillId="3" borderId="2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0" borderId="3" xfId="0" applyFont="1" applyFill="1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44" fontId="6" fillId="0" borderId="0" xfId="1" applyFont="1" applyFill="1" applyBorder="1"/>
    <xf numFmtId="44" fontId="6" fillId="0" borderId="0" xfId="1" applyFont="1" applyBorder="1"/>
    <xf numFmtId="165" fontId="0" fillId="0" borderId="2" xfId="0" applyNumberFormat="1" applyFont="1" applyBorder="1"/>
    <xf numFmtId="3" fontId="2" fillId="0" borderId="2" xfId="0" applyNumberFormat="1" applyFont="1" applyFill="1" applyBorder="1"/>
    <xf numFmtId="165" fontId="0" fillId="0" borderId="0" xfId="2" applyNumberFormat="1" applyFont="1"/>
    <xf numFmtId="166" fontId="0" fillId="0" borderId="0" xfId="0" applyNumberFormat="1"/>
    <xf numFmtId="1" fontId="0" fillId="0" borderId="0" xfId="0" applyNumberFormat="1"/>
    <xf numFmtId="2" fontId="0" fillId="0" borderId="0" xfId="0" applyNumberFormat="1"/>
    <xf numFmtId="2" fontId="0" fillId="0" borderId="0" xfId="2" applyNumberFormat="1" applyFont="1"/>
  </cellXfs>
  <cellStyles count="4">
    <cellStyle name="Moneda" xfId="1" builtinId="4"/>
    <cellStyle name="Normal" xfId="0" builtinId="0"/>
    <cellStyle name="Normal 2" xfId="3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8"/>
  <sheetViews>
    <sheetView tabSelected="1" topLeftCell="B1" zoomScale="90" zoomScaleNormal="90" workbookViewId="0">
      <selection activeCell="K15" sqref="K15"/>
    </sheetView>
  </sheetViews>
  <sheetFormatPr baseColWidth="10" defaultRowHeight="15"/>
  <cols>
    <col min="1" max="1" width="0" hidden="1" customWidth="1"/>
    <col min="2" max="2" width="18.140625" customWidth="1"/>
    <col min="3" max="3" width="13.28515625" bestFit="1" customWidth="1"/>
    <col min="4" max="4" width="13.28515625" customWidth="1"/>
    <col min="5" max="5" width="13" bestFit="1" customWidth="1"/>
    <col min="6" max="6" width="13.28515625" customWidth="1"/>
    <col min="7" max="7" width="13" bestFit="1" customWidth="1"/>
    <col min="8" max="8" width="14" customWidth="1"/>
    <col min="9" max="9" width="13.140625" bestFit="1" customWidth="1"/>
    <col min="10" max="10" width="13.85546875" bestFit="1" customWidth="1"/>
    <col min="11" max="11" width="13.5703125" customWidth="1"/>
    <col min="12" max="12" width="15.42578125" customWidth="1"/>
  </cols>
  <sheetData>
    <row r="1" spans="2:12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2" hidden="1">
      <c r="B2" s="2"/>
      <c r="C2" s="2"/>
      <c r="D2" s="3">
        <v>3386421258</v>
      </c>
      <c r="E2" s="2"/>
      <c r="F2" s="3">
        <v>298316141</v>
      </c>
      <c r="G2" s="2"/>
      <c r="H2" s="3">
        <v>163428141</v>
      </c>
      <c r="I2" s="2"/>
      <c r="J2" s="3">
        <v>73920048</v>
      </c>
    </row>
    <row r="3" spans="2:12" hidden="1">
      <c r="B3" s="2"/>
      <c r="C3" s="2"/>
      <c r="D3" s="3">
        <f>D2*0.22</f>
        <v>745012676.75999999</v>
      </c>
      <c r="E3" s="2"/>
      <c r="F3" s="3">
        <f>F2*1</f>
        <v>298316141</v>
      </c>
      <c r="G3" s="2"/>
      <c r="H3" s="3">
        <f>H2*0.22</f>
        <v>35954191.020000003</v>
      </c>
      <c r="I3" s="2"/>
      <c r="J3" s="3">
        <f>J2*0.22</f>
        <v>16262410.560000001</v>
      </c>
    </row>
    <row r="4" spans="2:12"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2:12" ht="45" customHeight="1">
      <c r="B5" s="5" t="s">
        <v>2</v>
      </c>
      <c r="C5" s="5" t="s">
        <v>3</v>
      </c>
      <c r="D5" s="5"/>
      <c r="E5" s="5" t="s">
        <v>4</v>
      </c>
      <c r="F5" s="5"/>
      <c r="G5" s="5" t="s">
        <v>5</v>
      </c>
      <c r="H5" s="5"/>
      <c r="I5" s="5" t="s">
        <v>6</v>
      </c>
      <c r="J5" s="5"/>
      <c r="K5" s="6"/>
      <c r="L5" s="6"/>
    </row>
    <row r="6" spans="2:12" ht="30">
      <c r="B6" s="5"/>
      <c r="C6" s="7" t="s">
        <v>7</v>
      </c>
      <c r="D6" s="8" t="s">
        <v>8</v>
      </c>
      <c r="E6" s="7" t="s">
        <v>7</v>
      </c>
      <c r="F6" s="8" t="s">
        <v>8</v>
      </c>
      <c r="G6" s="7" t="s">
        <v>7</v>
      </c>
      <c r="H6" s="8" t="s">
        <v>8</v>
      </c>
      <c r="I6" s="7" t="s">
        <v>7</v>
      </c>
      <c r="J6" s="8" t="s">
        <v>8</v>
      </c>
    </row>
    <row r="7" spans="2:12">
      <c r="B7" s="9" t="s">
        <v>9</v>
      </c>
      <c r="C7" s="10">
        <v>4.8471590000000002E-2</v>
      </c>
      <c r="D7" s="11">
        <v>36111949</v>
      </c>
      <c r="E7" s="12">
        <v>4.8669120000000003E-2</v>
      </c>
      <c r="F7" s="11">
        <v>14518784</v>
      </c>
      <c r="G7" s="12">
        <v>4.5131009999999999E-2</v>
      </c>
      <c r="H7" s="11">
        <v>1622649</v>
      </c>
      <c r="I7" s="12">
        <v>4.552233E-2</v>
      </c>
      <c r="J7" s="11">
        <v>740303</v>
      </c>
    </row>
    <row r="8" spans="2:12">
      <c r="B8" s="9" t="s">
        <v>10</v>
      </c>
      <c r="C8" s="10">
        <v>0.20697736999999999</v>
      </c>
      <c r="D8" s="13">
        <v>154200765</v>
      </c>
      <c r="E8" s="12">
        <v>0.21665508999999999</v>
      </c>
      <c r="F8" s="11">
        <v>64631710</v>
      </c>
      <c r="G8" s="12">
        <v>0.19967072999999999</v>
      </c>
      <c r="H8" s="11">
        <v>7179000</v>
      </c>
      <c r="I8" s="12">
        <v>0.17231189999999999</v>
      </c>
      <c r="J8" s="11">
        <v>2802207</v>
      </c>
    </row>
    <row r="9" spans="2:12">
      <c r="B9" s="9" t="s">
        <v>11</v>
      </c>
      <c r="C9" s="10">
        <v>4.6623089999999999E-2</v>
      </c>
      <c r="D9" s="11">
        <v>34734793</v>
      </c>
      <c r="E9" s="12">
        <v>4.224377E-2</v>
      </c>
      <c r="F9" s="11">
        <v>12601998</v>
      </c>
      <c r="G9" s="12">
        <v>6.1497980000000001E-2</v>
      </c>
      <c r="H9" s="11">
        <v>2211110</v>
      </c>
      <c r="I9" s="12">
        <v>6.5301440000000002E-2</v>
      </c>
      <c r="J9" s="11">
        <v>1061959</v>
      </c>
    </row>
    <row r="10" spans="2:12">
      <c r="B10" s="9" t="s">
        <v>12</v>
      </c>
      <c r="C10" s="10">
        <v>4.154008E-2</v>
      </c>
      <c r="D10" s="11">
        <v>30947886</v>
      </c>
      <c r="E10" s="12">
        <v>4.3276090000000003E-2</v>
      </c>
      <c r="F10" s="11">
        <v>12909956</v>
      </c>
      <c r="G10" s="12">
        <v>4.3100199999999998E-2</v>
      </c>
      <c r="H10" s="11">
        <v>1549633</v>
      </c>
      <c r="I10" s="12">
        <v>4.9931570000000002E-2</v>
      </c>
      <c r="J10" s="11">
        <v>812008</v>
      </c>
    </row>
    <row r="11" spans="2:12">
      <c r="B11" s="9" t="s">
        <v>13</v>
      </c>
      <c r="C11" s="10">
        <v>5.0597370000000003E-2</v>
      </c>
      <c r="D11" s="11">
        <v>37695682</v>
      </c>
      <c r="E11" s="12">
        <v>4.7115919999999999E-2</v>
      </c>
      <c r="F11" s="11">
        <v>14055439</v>
      </c>
      <c r="G11" s="12">
        <v>4.7785399999999999E-2</v>
      </c>
      <c r="H11" s="11">
        <v>1718085</v>
      </c>
      <c r="I11" s="12">
        <v>5.5022309999999998E-2</v>
      </c>
      <c r="J11" s="11">
        <v>894795</v>
      </c>
    </row>
    <row r="12" spans="2:12">
      <c r="B12" s="9" t="s">
        <v>14</v>
      </c>
      <c r="C12" s="10">
        <v>6.046787E-2</v>
      </c>
      <c r="D12" s="11">
        <v>45049330</v>
      </c>
      <c r="E12" s="12">
        <v>5.7591639999999999E-2</v>
      </c>
      <c r="F12" s="11">
        <v>17180516</v>
      </c>
      <c r="G12" s="12">
        <v>7.1660290000000001E-2</v>
      </c>
      <c r="H12" s="11">
        <v>2576488</v>
      </c>
      <c r="I12" s="12">
        <v>8.2445679999999993E-2</v>
      </c>
      <c r="J12" s="11">
        <v>1340765</v>
      </c>
    </row>
    <row r="13" spans="2:12">
      <c r="B13" s="9" t="s">
        <v>15</v>
      </c>
      <c r="C13" s="10">
        <v>0.22608682999999999</v>
      </c>
      <c r="D13" s="11">
        <v>168437554</v>
      </c>
      <c r="E13" s="12">
        <v>0.23603545000000001</v>
      </c>
      <c r="F13" s="11">
        <v>70413185</v>
      </c>
      <c r="G13" s="12">
        <v>0.21271551999999999</v>
      </c>
      <c r="H13" s="11">
        <v>7648014</v>
      </c>
      <c r="I13" s="12">
        <v>0.18532749000000001</v>
      </c>
      <c r="J13" s="11">
        <v>3013872</v>
      </c>
    </row>
    <row r="14" spans="2:12">
      <c r="B14" s="9" t="s">
        <v>16</v>
      </c>
      <c r="C14" s="10">
        <v>5.3342750000000001E-2</v>
      </c>
      <c r="D14" s="11">
        <v>39741025</v>
      </c>
      <c r="E14" s="12">
        <v>3.6386130000000003E-2</v>
      </c>
      <c r="F14" s="11">
        <v>10854570</v>
      </c>
      <c r="G14" s="12">
        <v>5.2788849999999998E-2</v>
      </c>
      <c r="H14" s="11">
        <v>1897980</v>
      </c>
      <c r="I14" s="12">
        <v>7.6011170000000003E-2</v>
      </c>
      <c r="J14" s="11">
        <v>1236125</v>
      </c>
    </row>
    <row r="15" spans="2:12">
      <c r="B15" s="9" t="s">
        <v>17</v>
      </c>
      <c r="C15" s="10">
        <v>0.13613338999999999</v>
      </c>
      <c r="D15" s="11">
        <v>101421101</v>
      </c>
      <c r="E15" s="12">
        <v>0.14307928</v>
      </c>
      <c r="F15" s="11">
        <v>42682859</v>
      </c>
      <c r="G15" s="12">
        <v>0.12708048</v>
      </c>
      <c r="H15" s="11">
        <v>4569076</v>
      </c>
      <c r="I15" s="12">
        <v>0.11223937</v>
      </c>
      <c r="J15" s="11">
        <v>1825283</v>
      </c>
    </row>
    <row r="16" spans="2:12">
      <c r="B16" s="9" t="s">
        <v>18</v>
      </c>
      <c r="C16" s="10">
        <v>0.12975966</v>
      </c>
      <c r="D16" s="11">
        <v>96672592</v>
      </c>
      <c r="E16" s="12">
        <v>0.12894750999999999</v>
      </c>
      <c r="F16" s="11">
        <v>38467124</v>
      </c>
      <c r="G16" s="12">
        <v>0.13856953999999999</v>
      </c>
      <c r="H16" s="11">
        <v>4982156</v>
      </c>
      <c r="I16" s="12">
        <v>0.15588674</v>
      </c>
      <c r="J16" s="11">
        <v>2535094</v>
      </c>
    </row>
    <row r="17" spans="2:12">
      <c r="B17" s="14" t="s">
        <v>19</v>
      </c>
      <c r="C17" s="15">
        <f t="shared" ref="C17:J17" si="0">SUM(C7:C16)</f>
        <v>1</v>
      </c>
      <c r="D17" s="16">
        <f>SUM(D7:D16)</f>
        <v>745012677</v>
      </c>
      <c r="E17" s="15">
        <f t="shared" si="0"/>
        <v>1</v>
      </c>
      <c r="F17" s="16">
        <f t="shared" si="0"/>
        <v>298316141</v>
      </c>
      <c r="G17" s="15">
        <f t="shared" si="0"/>
        <v>1</v>
      </c>
      <c r="H17" s="16">
        <f t="shared" si="0"/>
        <v>35954191</v>
      </c>
      <c r="I17" s="15">
        <f t="shared" si="0"/>
        <v>1</v>
      </c>
      <c r="J17" s="16">
        <f t="shared" si="0"/>
        <v>16262411</v>
      </c>
    </row>
    <row r="18" spans="2:12">
      <c r="B18" s="17"/>
      <c r="C18" s="17"/>
      <c r="D18" s="18"/>
      <c r="E18" s="17"/>
      <c r="F18" s="18"/>
      <c r="G18" s="17"/>
      <c r="H18" s="18"/>
      <c r="I18" s="17"/>
      <c r="J18" s="18"/>
    </row>
    <row r="19" spans="2:12">
      <c r="B19" s="19" t="s"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2:12">
      <c r="B20" s="20" t="s">
        <v>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2:12" hidden="1">
      <c r="B21" s="21"/>
      <c r="C21" s="17"/>
      <c r="D21" s="18"/>
      <c r="E21" s="17"/>
      <c r="F21" s="18"/>
      <c r="G21" s="17"/>
      <c r="H21" s="18"/>
      <c r="I21" s="17"/>
      <c r="J21" s="18"/>
      <c r="K21" s="22"/>
      <c r="L21" s="23"/>
    </row>
    <row r="22" spans="2:12" ht="15" hidden="1" customHeight="1">
      <c r="B22" s="24"/>
      <c r="C22" s="22"/>
      <c r="D22" s="25">
        <v>66578137</v>
      </c>
      <c r="E22" s="26"/>
      <c r="F22" s="25">
        <v>193506452</v>
      </c>
      <c r="G22" s="25"/>
      <c r="H22" s="25">
        <v>13984428</v>
      </c>
      <c r="I22" s="25"/>
      <c r="J22" s="25">
        <v>48787803</v>
      </c>
      <c r="K22" s="22"/>
      <c r="L22" s="23"/>
    </row>
    <row r="23" spans="2:12" ht="15" hidden="1" customHeight="1">
      <c r="B23" s="24"/>
      <c r="C23" s="22"/>
      <c r="D23" s="26"/>
      <c r="E23" s="26"/>
      <c r="F23" s="25">
        <f>F22*0.2</f>
        <v>38701290.399999999</v>
      </c>
      <c r="G23" s="25"/>
      <c r="H23" s="25">
        <f>H22*0.2</f>
        <v>2796885.6</v>
      </c>
      <c r="I23" s="25"/>
      <c r="J23" s="25">
        <f>J22*0.2</f>
        <v>9757560.5999999996</v>
      </c>
      <c r="K23" s="22"/>
      <c r="L23" s="23"/>
    </row>
    <row r="24" spans="2:12" ht="45" customHeight="1">
      <c r="B24" s="5" t="s">
        <v>2</v>
      </c>
      <c r="C24" s="5" t="s">
        <v>20</v>
      </c>
      <c r="D24" s="5"/>
      <c r="E24" s="5" t="s">
        <v>21</v>
      </c>
      <c r="F24" s="5"/>
      <c r="G24" s="5" t="s">
        <v>22</v>
      </c>
      <c r="H24" s="5"/>
      <c r="I24" s="5" t="s">
        <v>23</v>
      </c>
      <c r="J24" s="5"/>
      <c r="K24" s="5" t="s">
        <v>24</v>
      </c>
      <c r="L24" s="5"/>
    </row>
    <row r="25" spans="2:12" ht="30" customHeight="1">
      <c r="B25" s="5"/>
      <c r="C25" s="7" t="s">
        <v>7</v>
      </c>
      <c r="D25" s="8" t="s">
        <v>8</v>
      </c>
      <c r="E25" s="7" t="s">
        <v>7</v>
      </c>
      <c r="F25" s="8" t="s">
        <v>8</v>
      </c>
      <c r="G25" s="7" t="s">
        <v>7</v>
      </c>
      <c r="H25" s="8" t="s">
        <v>8</v>
      </c>
      <c r="I25" s="7" t="s">
        <v>7</v>
      </c>
      <c r="J25" s="8" t="s">
        <v>8</v>
      </c>
      <c r="K25" s="7" t="s">
        <v>7</v>
      </c>
      <c r="L25" s="8" t="s">
        <v>8</v>
      </c>
    </row>
    <row r="26" spans="2:12">
      <c r="B26" s="9" t="s">
        <v>9</v>
      </c>
      <c r="C26" s="12">
        <v>4.1744589518928711E-2</v>
      </c>
      <c r="D26" s="13">
        <v>2779277</v>
      </c>
      <c r="E26" s="12">
        <v>2.9131440000000002E-2</v>
      </c>
      <c r="F26" s="11">
        <v>1127424</v>
      </c>
      <c r="G26" s="12">
        <v>5.3644089999999998E-2</v>
      </c>
      <c r="H26" s="11">
        <v>150036</v>
      </c>
      <c r="I26" s="12">
        <v>5.3644089999999998E-2</v>
      </c>
      <c r="J26" s="13">
        <v>523436</v>
      </c>
      <c r="K26" s="27">
        <f>L26/$L$36</f>
        <v>4.7449184508665268E-2</v>
      </c>
      <c r="L26" s="11">
        <f t="shared" ref="L26:L35" si="1">+D7+F7+H7+J7+D26+F26+H26+J26</f>
        <v>57573858</v>
      </c>
    </row>
    <row r="27" spans="2:12">
      <c r="B27" s="9" t="s">
        <v>10</v>
      </c>
      <c r="C27" s="12">
        <v>0.17520460207530289</v>
      </c>
      <c r="D27" s="13">
        <v>11664796</v>
      </c>
      <c r="E27" s="12">
        <v>0.15829517000000001</v>
      </c>
      <c r="F27" s="11">
        <v>6126227</v>
      </c>
      <c r="G27" s="12">
        <v>0.20275999</v>
      </c>
      <c r="H27" s="11">
        <v>567097</v>
      </c>
      <c r="I27" s="12">
        <v>0.20275999</v>
      </c>
      <c r="J27" s="11">
        <v>1978443</v>
      </c>
      <c r="K27" s="27">
        <f t="shared" ref="K27:K35" si="2">L27/$L$36</f>
        <v>0.2053358304629187</v>
      </c>
      <c r="L27" s="11">
        <f t="shared" si="1"/>
        <v>249150245</v>
      </c>
    </row>
    <row r="28" spans="2:12">
      <c r="B28" s="9" t="s">
        <v>11</v>
      </c>
      <c r="C28" s="12">
        <v>4.2806845135964076E-2</v>
      </c>
      <c r="D28" s="13">
        <v>2850000</v>
      </c>
      <c r="E28" s="12">
        <v>2.1976119999999998E-2</v>
      </c>
      <c r="F28" s="11">
        <v>850504</v>
      </c>
      <c r="G28" s="12">
        <v>5.5687899999999999E-2</v>
      </c>
      <c r="H28" s="11">
        <v>155753</v>
      </c>
      <c r="I28" s="12">
        <v>5.5687899999999999E-2</v>
      </c>
      <c r="J28" s="11">
        <v>543378</v>
      </c>
      <c r="K28" s="27">
        <f t="shared" si="2"/>
        <v>4.5335778574774326E-2</v>
      </c>
      <c r="L28" s="11">
        <f t="shared" si="1"/>
        <v>55009495</v>
      </c>
    </row>
    <row r="29" spans="2:12">
      <c r="B29" s="9" t="s">
        <v>12</v>
      </c>
      <c r="C29" s="12">
        <v>3.0760413136822977E-2</v>
      </c>
      <c r="D29" s="13">
        <v>2047971</v>
      </c>
      <c r="E29" s="12">
        <v>1.9878940000000001E-2</v>
      </c>
      <c r="F29" s="11">
        <v>769341</v>
      </c>
      <c r="G29" s="12">
        <v>4.7159670000000001E-2</v>
      </c>
      <c r="H29" s="11">
        <v>131900</v>
      </c>
      <c r="I29" s="12">
        <v>4.7159670000000001E-2</v>
      </c>
      <c r="J29" s="11">
        <v>460163</v>
      </c>
      <c r="K29" s="27">
        <f t="shared" si="2"/>
        <v>4.0901355615188206E-2</v>
      </c>
      <c r="L29" s="11">
        <f t="shared" si="1"/>
        <v>49628858</v>
      </c>
    </row>
    <row r="30" spans="2:12">
      <c r="B30" s="9" t="s">
        <v>13</v>
      </c>
      <c r="C30" s="12">
        <v>4.1306352564356073E-2</v>
      </c>
      <c r="D30" s="13">
        <v>2750100</v>
      </c>
      <c r="E30" s="12">
        <v>2.9720980000000001E-2</v>
      </c>
      <c r="F30" s="11">
        <v>1150240</v>
      </c>
      <c r="G30" s="12">
        <v>4.5547450000000003E-2</v>
      </c>
      <c r="H30" s="11">
        <v>127391</v>
      </c>
      <c r="I30" s="12">
        <v>4.5547450000000003E-2</v>
      </c>
      <c r="J30" s="11">
        <v>444432</v>
      </c>
      <c r="K30" s="27">
        <f t="shared" si="2"/>
        <v>4.8489507189497169E-2</v>
      </c>
      <c r="L30" s="11">
        <f t="shared" si="1"/>
        <v>58836164</v>
      </c>
    </row>
    <row r="31" spans="2:12">
      <c r="B31" s="9" t="s">
        <v>14</v>
      </c>
      <c r="C31" s="12">
        <v>1.8774932077177228E-2</v>
      </c>
      <c r="D31" s="13">
        <v>1250000</v>
      </c>
      <c r="E31" s="12">
        <v>7.8240379999999998E-2</v>
      </c>
      <c r="F31" s="11">
        <v>3028004</v>
      </c>
      <c r="G31" s="12">
        <v>6.3635300000000006E-2</v>
      </c>
      <c r="H31" s="11">
        <v>177981</v>
      </c>
      <c r="I31" s="12">
        <v>6.3635300000000006E-2</v>
      </c>
      <c r="J31" s="11">
        <v>620925</v>
      </c>
      <c r="K31" s="27">
        <f t="shared" si="2"/>
        <v>5.8698882824351213E-2</v>
      </c>
      <c r="L31" s="11">
        <f t="shared" si="1"/>
        <v>71224009</v>
      </c>
    </row>
    <row r="32" spans="2:12">
      <c r="B32" s="9" t="s">
        <v>15</v>
      </c>
      <c r="C32" s="12">
        <v>0.40005198703592443</v>
      </c>
      <c r="D32" s="13">
        <v>26634716</v>
      </c>
      <c r="E32" s="12">
        <v>0.29559845000000001</v>
      </c>
      <c r="F32" s="11">
        <v>11440041</v>
      </c>
      <c r="G32" s="12">
        <v>0.21462338</v>
      </c>
      <c r="H32" s="11">
        <v>600277</v>
      </c>
      <c r="I32" s="12">
        <v>0.21462338</v>
      </c>
      <c r="J32" s="11">
        <v>2094201</v>
      </c>
      <c r="K32" s="27">
        <f t="shared" si="2"/>
        <v>0.23923422909506151</v>
      </c>
      <c r="L32" s="11">
        <f t="shared" si="1"/>
        <v>290281860</v>
      </c>
    </row>
    <row r="33" spans="2:12">
      <c r="B33" s="9" t="s">
        <v>16</v>
      </c>
      <c r="C33" s="12">
        <v>2.61347054514307E-2</v>
      </c>
      <c r="D33" s="13">
        <v>1740000</v>
      </c>
      <c r="E33" s="12">
        <v>8.8430699999999998E-3</v>
      </c>
      <c r="F33" s="11">
        <v>342238</v>
      </c>
      <c r="G33" s="12">
        <v>6.0043609999999997E-2</v>
      </c>
      <c r="H33" s="11">
        <v>167935</v>
      </c>
      <c r="I33" s="12">
        <v>6.0043609999999997E-2</v>
      </c>
      <c r="J33" s="11">
        <v>585879</v>
      </c>
      <c r="K33" s="27">
        <f t="shared" si="2"/>
        <v>4.6618359386640398E-2</v>
      </c>
      <c r="L33" s="11">
        <f t="shared" si="1"/>
        <v>56565752</v>
      </c>
    </row>
    <row r="34" spans="2:12">
      <c r="B34" s="9" t="s">
        <v>17</v>
      </c>
      <c r="C34" s="12">
        <v>7.3998631112192279E-2</v>
      </c>
      <c r="D34" s="13">
        <v>4926691</v>
      </c>
      <c r="E34" s="12">
        <v>0.13657611</v>
      </c>
      <c r="F34" s="11">
        <v>5285672</v>
      </c>
      <c r="G34" s="12">
        <v>0.13403914</v>
      </c>
      <c r="H34" s="11">
        <v>374892</v>
      </c>
      <c r="I34" s="12">
        <v>0.13403914</v>
      </c>
      <c r="J34" s="11">
        <v>1307895</v>
      </c>
      <c r="K34" s="27">
        <f t="shared" si="2"/>
        <v>0.13383570150159493</v>
      </c>
      <c r="L34" s="11">
        <f t="shared" si="1"/>
        <v>162393469</v>
      </c>
    </row>
    <row r="35" spans="2:12">
      <c r="B35" s="9" t="s">
        <v>18</v>
      </c>
      <c r="C35" s="12">
        <v>0.14921694189190063</v>
      </c>
      <c r="D35" s="13">
        <v>9934586</v>
      </c>
      <c r="E35" s="12">
        <v>0.22173934000000001</v>
      </c>
      <c r="F35" s="11">
        <v>8581599</v>
      </c>
      <c r="G35" s="12">
        <v>0.12285947</v>
      </c>
      <c r="H35" s="11">
        <v>343624</v>
      </c>
      <c r="I35" s="12">
        <v>0.12285947</v>
      </c>
      <c r="J35" s="11">
        <v>1198809</v>
      </c>
      <c r="K35" s="27">
        <f t="shared" si="2"/>
        <v>0.13410117084130826</v>
      </c>
      <c r="L35" s="11">
        <f t="shared" si="1"/>
        <v>162715584</v>
      </c>
    </row>
    <row r="36" spans="2:12">
      <c r="B36" s="14" t="s">
        <v>19</v>
      </c>
      <c r="C36" s="15">
        <f t="shared" ref="C36:L36" si="3">SUM(C26:C35)</f>
        <v>0.99999999999999989</v>
      </c>
      <c r="D36" s="28">
        <f>SUM(D26:D35)</f>
        <v>66578137</v>
      </c>
      <c r="E36" s="15">
        <f t="shared" si="3"/>
        <v>1</v>
      </c>
      <c r="F36" s="16">
        <f t="shared" si="3"/>
        <v>38701290</v>
      </c>
      <c r="G36" s="15">
        <f t="shared" si="3"/>
        <v>0.99999999999999989</v>
      </c>
      <c r="H36" s="16">
        <f>SUM(H26:H35)</f>
        <v>2796886</v>
      </c>
      <c r="I36" s="15">
        <f t="shared" si="3"/>
        <v>0.99999999999999989</v>
      </c>
      <c r="J36" s="16">
        <f>SUM(J26:J35)</f>
        <v>9757561</v>
      </c>
      <c r="K36" s="15">
        <f t="shared" si="3"/>
        <v>1</v>
      </c>
      <c r="L36" s="16">
        <f t="shared" si="3"/>
        <v>1213379294</v>
      </c>
    </row>
    <row r="38" spans="2:12">
      <c r="D38" s="29"/>
      <c r="F38" s="30"/>
      <c r="H38" s="31"/>
    </row>
    <row r="39" spans="2:12">
      <c r="D39" s="29"/>
      <c r="F39" s="30"/>
      <c r="H39" s="32"/>
      <c r="J39" s="30"/>
    </row>
    <row r="40" spans="2:12">
      <c r="D40" s="29"/>
      <c r="F40" s="30"/>
      <c r="H40" s="32"/>
      <c r="J40" s="30"/>
    </row>
    <row r="41" spans="2:12">
      <c r="D41" s="29"/>
      <c r="F41" s="30"/>
      <c r="H41" s="32"/>
      <c r="J41" s="30"/>
    </row>
    <row r="42" spans="2:12">
      <c r="D42" s="29"/>
      <c r="F42" s="30"/>
      <c r="H42" s="32"/>
      <c r="J42" s="30"/>
    </row>
    <row r="43" spans="2:12">
      <c r="D43" s="29"/>
      <c r="F43" s="30"/>
      <c r="H43" s="32"/>
      <c r="J43" s="30"/>
    </row>
    <row r="44" spans="2:12">
      <c r="D44" s="29"/>
      <c r="F44" s="30"/>
      <c r="H44" s="32"/>
      <c r="J44" s="30"/>
    </row>
    <row r="45" spans="2:12">
      <c r="D45" s="33"/>
      <c r="F45" s="30"/>
      <c r="H45" s="32"/>
      <c r="J45" s="30"/>
    </row>
    <row r="46" spans="2:12">
      <c r="D46" s="33"/>
      <c r="F46" s="30"/>
      <c r="H46" s="32"/>
      <c r="J46" s="30"/>
    </row>
    <row r="47" spans="2:12">
      <c r="D47" s="33"/>
      <c r="F47" s="30"/>
      <c r="H47" s="32"/>
      <c r="J47" s="30"/>
    </row>
    <row r="48" spans="2:12">
      <c r="D48" s="33"/>
      <c r="H48" s="32"/>
      <c r="J48" s="30"/>
    </row>
    <row r="49" spans="4:10">
      <c r="D49" s="33"/>
      <c r="F49" s="30"/>
      <c r="H49" s="32"/>
      <c r="J49" s="30"/>
    </row>
    <row r="50" spans="4:10">
      <c r="D50" s="33"/>
      <c r="F50" s="30"/>
      <c r="H50" s="31"/>
      <c r="J50" s="30"/>
    </row>
    <row r="51" spans="4:10">
      <c r="D51" s="33"/>
      <c r="F51" s="30"/>
      <c r="H51" s="31"/>
      <c r="J51" s="30"/>
    </row>
    <row r="52" spans="4:10">
      <c r="D52" s="33"/>
      <c r="F52" s="30"/>
      <c r="H52" s="31"/>
      <c r="J52" s="30"/>
    </row>
    <row r="53" spans="4:10">
      <c r="D53" s="33"/>
      <c r="F53" s="30"/>
      <c r="H53" s="30"/>
      <c r="J53" s="30"/>
    </row>
    <row r="54" spans="4:10">
      <c r="D54" s="33"/>
      <c r="F54" s="30"/>
      <c r="H54" s="30"/>
      <c r="J54" s="30"/>
    </row>
    <row r="55" spans="4:10">
      <c r="D55" s="33"/>
      <c r="J55" s="30"/>
    </row>
    <row r="56" spans="4:10">
      <c r="D56" s="33"/>
      <c r="J56" s="30"/>
    </row>
    <row r="57" spans="4:10">
      <c r="J57" s="30"/>
    </row>
    <row r="58" spans="4:10">
      <c r="J58" s="30"/>
    </row>
  </sheetData>
  <mergeCells count="16">
    <mergeCell ref="K5:L5"/>
    <mergeCell ref="B19:L19"/>
    <mergeCell ref="B20:L20"/>
    <mergeCell ref="B24:B25"/>
    <mergeCell ref="C24:D24"/>
    <mergeCell ref="E24:F24"/>
    <mergeCell ref="G24:H24"/>
    <mergeCell ref="I24:J24"/>
    <mergeCell ref="K24:L24"/>
    <mergeCell ref="B1:J1"/>
    <mergeCell ref="B4:J4"/>
    <mergeCell ref="B5:B6"/>
    <mergeCell ref="C5:D5"/>
    <mergeCell ref="E5:F5"/>
    <mergeCell ref="G5:H5"/>
    <mergeCell ref="I5:J5"/>
  </mergeCells>
  <pageMargins left="0.70866141732283472" right="0.70866141732283472" top="0.35433070866141736" bottom="0.31496062992125984" header="0.31496062992125984" footer="0.31496062992125984"/>
  <pageSetup paperSize="5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calendario 2017</vt:lpstr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mzamora</dc:creator>
  <cp:lastModifiedBy>mzamora</cp:lastModifiedBy>
  <dcterms:created xsi:type="dcterms:W3CDTF">2017-04-21T14:52:22Z</dcterms:created>
  <dcterms:modified xsi:type="dcterms:W3CDTF">2017-04-21T14:54:50Z</dcterms:modified>
</cp:coreProperties>
</file>