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a.Amezcua\Desktop\2025\ADQUISICIONES\"/>
    </mc:Choice>
  </mc:AlternateContent>
  <bookViews>
    <workbookView xWindow="0" yWindow="0" windowWidth="28800" windowHeight="12330"/>
  </bookViews>
  <sheets>
    <sheet name="ART. 16 " sheetId="1" r:id="rId1"/>
    <sheet name="METOLOGÍA" sheetId="2" r:id="rId2"/>
    <sheet name="Programas" sheetId="3" r:id="rId3"/>
    <sheet name="Planeaciónn y Conducción" sheetId="4" r:id="rId4"/>
    <sheet name="Cuenca Rio Ayuquila" sheetId="5" r:id="rId5"/>
  </sheets>
  <definedNames>
    <definedName name="_xlnm._FilterDatabase" localSheetId="1" hidden="1">METOLOGÍA!$Q$1:$Q$57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3" l="1"/>
  <c r="O8" i="2" l="1"/>
  <c r="O24" i="2"/>
  <c r="S21" i="5"/>
  <c r="T19" i="5" s="1"/>
  <c r="F21" i="5"/>
  <c r="F19" i="5" s="1"/>
  <c r="S20" i="5"/>
  <c r="F20" i="5"/>
  <c r="S18" i="5"/>
  <c r="F18" i="5"/>
  <c r="S17" i="5"/>
  <c r="F17" i="5"/>
  <c r="S16" i="5"/>
  <c r="F16" i="5"/>
  <c r="T15" i="5"/>
  <c r="F14" i="5"/>
  <c r="S13" i="5"/>
  <c r="S12" i="5"/>
  <c r="T11" i="5"/>
  <c r="F10" i="5"/>
  <c r="S9" i="5"/>
  <c r="F9" i="5"/>
  <c r="F7" i="5" s="1"/>
  <c r="S8" i="5"/>
  <c r="T8" i="5" s="1"/>
  <c r="F6" i="5"/>
  <c r="F5" i="5"/>
  <c r="F4" i="5" s="1"/>
  <c r="F23" i="5" s="1"/>
  <c r="T4" i="5"/>
  <c r="T22" i="5" s="1"/>
  <c r="O35" i="3" l="1"/>
  <c r="N42" i="4"/>
  <c r="M42" i="4"/>
  <c r="L42" i="4"/>
  <c r="K42" i="4"/>
  <c r="J42" i="4"/>
  <c r="I42" i="4"/>
  <c r="H42" i="4"/>
  <c r="G42" i="4"/>
  <c r="F42" i="4"/>
  <c r="E42" i="4"/>
  <c r="D42" i="4"/>
  <c r="C42" i="4"/>
  <c r="O42" i="4" s="1"/>
  <c r="O40" i="4"/>
  <c r="O41" i="4" s="1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O10" i="3" l="1"/>
  <c r="O34" i="3"/>
  <c r="O33" i="3"/>
  <c r="O32" i="3"/>
  <c r="O31" i="3"/>
  <c r="O30" i="3"/>
  <c r="O29" i="3"/>
  <c r="O24" i="3"/>
  <c r="O9" i="3"/>
  <c r="O8" i="3"/>
  <c r="O7" i="3"/>
  <c r="O6" i="3"/>
  <c r="O5" i="3"/>
  <c r="O4" i="3"/>
  <c r="O3" i="3"/>
  <c r="O33" i="2" l="1"/>
  <c r="O13" i="2"/>
  <c r="O22" i="2"/>
  <c r="O29" i="2"/>
  <c r="O54" i="2"/>
  <c r="O32" i="2"/>
  <c r="O5" i="2" l="1"/>
  <c r="O53" i="2" l="1"/>
  <c r="O55" i="2"/>
  <c r="O50" i="2"/>
  <c r="O49" i="2"/>
  <c r="O18" i="2"/>
  <c r="O16" i="2"/>
  <c r="O56" i="2" l="1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1" i="2"/>
  <c r="O30" i="2"/>
  <c r="O28" i="2"/>
  <c r="O26" i="2"/>
  <c r="O25" i="2"/>
  <c r="O23" i="2"/>
  <c r="O21" i="2"/>
  <c r="O20" i="2"/>
  <c r="O19" i="2"/>
  <c r="O17" i="2"/>
  <c r="O15" i="2"/>
  <c r="O14" i="2"/>
  <c r="O12" i="2"/>
  <c r="O11" i="2"/>
  <c r="O10" i="2"/>
  <c r="O9" i="2"/>
  <c r="O7" i="2"/>
  <c r="O6" i="2"/>
  <c r="O4" i="2"/>
  <c r="O57" i="2" l="1"/>
</calcChain>
</file>

<file path=xl/sharedStrings.xml><?xml version="1.0" encoding="utf-8"?>
<sst xmlns="http://schemas.openxmlformats.org/spreadsheetml/2006/main" count="286" uniqueCount="121">
  <si>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</si>
  <si>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</si>
  <si>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</si>
  <si>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</si>
  <si>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</si>
  <si>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</si>
  <si>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</si>
  <si>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</si>
  <si>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</si>
  <si>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</si>
  <si>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</si>
  <si>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</si>
  <si>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</si>
  <si>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</si>
  <si>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 xml:space="preserve">PROGRAMA ANUAL DE ADQUISICIONES ARRENDAMIENTOS Y SERVICIOS DEL SECTOR PÚBLICO DEL ESTADO DE COLIMA   </t>
  </si>
  <si>
    <t>ART. 16.    Programas</t>
  </si>
  <si>
    <t>CLAVE DE DEPENDENCIA:</t>
  </si>
  <si>
    <t>DEPENDENCIA:</t>
  </si>
  <si>
    <t>080201</t>
  </si>
  <si>
    <r>
      <rPr>
        <b/>
        <sz val="22"/>
        <rFont val="Tw Cen MT"/>
        <family val="2"/>
      </rPr>
      <t>SUBSECRETARÍA DE DESARROLLO RURAL</t>
    </r>
    <r>
      <rPr>
        <b/>
        <sz val="22"/>
        <color rgb="FFC00000"/>
        <rFont val="Tw Cen MT"/>
        <family val="2"/>
      </rPr>
      <t xml:space="preserve"> </t>
    </r>
  </si>
  <si>
    <t>EJERCICIO FISCAL 2025</t>
  </si>
  <si>
    <t>I. Planeación y Conducción de la Política de Desarrollo Rural.</t>
  </si>
  <si>
    <t>II. Otorgación de Apoyos para el aprovechamiento del suelo y el agua en distritos de riego.</t>
  </si>
  <si>
    <t>V. Operación de la Comisión de la Gerencia de la Cuenca Río Ayuquila-Armería.</t>
  </si>
  <si>
    <t>PARTIDA</t>
  </si>
  <si>
    <t>CONCEPTO</t>
  </si>
  <si>
    <t>ENE</t>
  </si>
  <si>
    <t>FEB</t>
  </si>
  <si>
    <t>MZO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</si>
  <si>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</si>
  <si>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</si>
  <si>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</si>
  <si>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</si>
  <si>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</si>
  <si>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</si>
  <si>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</si>
  <si>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</si>
  <si>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</si>
  <si>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</si>
  <si>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MATERIALES Y SUMINISTROS</t>
  </si>
  <si>
    <t>Materiales, útiles y equipos menores de oficina</t>
  </si>
  <si>
    <t xml:space="preserve">Materiales y utiles de impresión </t>
  </si>
  <si>
    <t>Materiales y accesorios menores de equipo de cómputo</t>
  </si>
  <si>
    <t>Materiales sanitarios y de limpieza</t>
  </si>
  <si>
    <t>Gastos menores de alimentos</t>
  </si>
  <si>
    <t>Material eléctrico y electrónico</t>
  </si>
  <si>
    <t>Fertilizantes, pesticidas y otros agroquímicos</t>
  </si>
  <si>
    <t>Combustibles, lubricantes y aditivos</t>
  </si>
  <si>
    <t xml:space="preserve">Prendas y equipos de Seguridad  y  Protección Personal </t>
  </si>
  <si>
    <t>Herramientas menores</t>
  </si>
  <si>
    <t>Refacciones y accesorios menores de edificios</t>
  </si>
  <si>
    <t>Refacciones y accesorios menores de mobiliario y equipo de administración, educación y recreativo</t>
  </si>
  <si>
    <t>Refacciones y accesorios menores de equipo de cómputo y tecnologías de la información.</t>
  </si>
  <si>
    <t>Refacciones y accesorios menores de equipo de transporte</t>
  </si>
  <si>
    <t>Llantas de equipo de Transporte</t>
  </si>
  <si>
    <t>Refacciones y accesorios menores de  maquinaria y otros equipos</t>
  </si>
  <si>
    <t>SERVICIOS GENERALES</t>
  </si>
  <si>
    <t>Telefonía tradicional</t>
  </si>
  <si>
    <t>Servicio de mensajeria y paquetería</t>
  </si>
  <si>
    <t>Arrendamiento de Muebles y Equipo de Oficina</t>
  </si>
  <si>
    <t>Publicaciones e impresiones Oficiales</t>
  </si>
  <si>
    <t>Seguros y fianzas</t>
  </si>
  <si>
    <t>Conservacion y Mantenimiento menor de inmuebles</t>
  </si>
  <si>
    <t>Instalación, reparación y mantenimiento de mobiliario y equipo de administración, educacional y recreativo</t>
  </si>
  <si>
    <t>Reparación de mobiliario y equipo de administración, educacional y recreativo</t>
  </si>
  <si>
    <t>Mantenimiento de mobiliario y equipo de administración, educacional y recreativo</t>
  </si>
  <si>
    <t>Instalación, reparación y mantenimiento de equipo de cómputo y tecnología de la información</t>
  </si>
  <si>
    <t>Reparación, mantenimiento y conservación de vehículos y equipo de transporte</t>
  </si>
  <si>
    <t>Servicios de Jardinería y Fumigación</t>
  </si>
  <si>
    <t>Pasajes Aéreos</t>
  </si>
  <si>
    <t>Pasajes Terrestres</t>
  </si>
  <si>
    <t>Viáticos nacionales</t>
  </si>
  <si>
    <t>Otros Servicios de Traslado y Hospedaje</t>
  </si>
  <si>
    <t>Servicios de defunción y gastos funerales</t>
  </si>
  <si>
    <t>Impuestos, derechos y cuotas</t>
  </si>
  <si>
    <t>Gastos complementarios para servicios generales</t>
  </si>
  <si>
    <t>BIENES MUEBLES, INMUEBLES E INTANGIBLES</t>
  </si>
  <si>
    <t>Equipo de Cómputo</t>
  </si>
  <si>
    <t>III. Producción de plantas forestales para el fortalecimiento de la cultura forestal</t>
  </si>
  <si>
    <t>IV. Operación de brigadas para la prevención, combate y control de incendios forestales.</t>
  </si>
  <si>
    <t>Herramientas y máquinas-herramientas</t>
  </si>
  <si>
    <t>Equipo de Fotogrametría tipo Dron</t>
  </si>
  <si>
    <t>Servicio Acceso a Internet, Redes y procesamiento de información,</t>
  </si>
  <si>
    <t>Honorarios: Otras Asesorias para la operación de programas</t>
  </si>
  <si>
    <t>Servicios Profesionales, Científicos, Técnicos y Otros Servicios</t>
  </si>
  <si>
    <t>TOTAL:</t>
  </si>
  <si>
    <t xml:space="preserve">            I. Planeación y Conducción de la Política de Desarrollo Rural.</t>
  </si>
  <si>
    <t>CUENCA RIO AYUQUILA ARMERÍA</t>
  </si>
  <si>
    <t>OBJETO DEL GASTO</t>
  </si>
  <si>
    <t>CANTIDAD</t>
  </si>
  <si>
    <t>UNIDAD</t>
  </si>
  <si>
    <t>P.U. (INCLUYE IVA)</t>
  </si>
  <si>
    <t>HONORARIOS: Asignaciones destinadas a cubrir el pago por la prestación de servicios contratados con personas físicas, como profesionistas, técnicos, expertos y peritos, entre otros, por trabajos determinados que corresponden a su especialidad.</t>
  </si>
  <si>
    <t>GERENTE OPERATIVO</t>
  </si>
  <si>
    <t>030301004</t>
  </si>
  <si>
    <t>MESES</t>
  </si>
  <si>
    <t>ADMINISTRATIVO</t>
  </si>
  <si>
    <t>EQUIPAMIENTO ESTRUCTURAL: Mobiliario, Bienes informáticos, materiales y útiles de oficina.</t>
  </si>
  <si>
    <t>MATERIALES, ÚTILES Y EQUIPOS MENORES DE OFICINA</t>
  </si>
  <si>
    <t>020101001</t>
  </si>
  <si>
    <t>LOTE</t>
  </si>
  <si>
    <t>EQUIPO DE FOTOGRAMETRÍA TIPO DRON</t>
  </si>
  <si>
    <t>050203001</t>
  </si>
  <si>
    <t>EQUIPO</t>
  </si>
  <si>
    <t>SERVICIO ACCESO INTERNET, REDES Y PROCESAMIENTO DE INFORMACIÓN</t>
  </si>
  <si>
    <t>Asignaciones destinadas a cubrir el servicio de acceso a Internet. Provisión de servicios electrónicos, como hospedaje y diseño de páginas web y correo, servicios de conducción de señales de voz, datos e imagen requeridos para el desempeño de funciones de trabajo y demás servicios no considerados en las redes telefónicas y de telecomunicaciones nacionales.</t>
  </si>
  <si>
    <t>HOSPEDAJE Y PÁGINA WEB DE LA COMISIÓN DE CUENCA DEL RÍO AYUQUILA ARMERÍA</t>
  </si>
  <si>
    <t>030107001</t>
  </si>
  <si>
    <t>SERVICIO</t>
  </si>
  <si>
    <t>ACTUALIZACIÓN DE LA PÁGINA WEB</t>
  </si>
  <si>
    <t>MANTENIMIENTO, OPERACIÓN Y CONSERVACIÓN DE VEHÍCULOS TERRESTRES:</t>
  </si>
  <si>
    <t>Asignaciones destinadas a cubrir el costo de los servicios de mantenimiento y conservación de vehículos y equipo de transporte terrestre, al servicio de las Gerencias Operativas. Incluye las asignaciones destinadas a la adquisición de toda clase de combustibles en estado líquido o gaseoso, crudo o refinado, así como de lubricantes y aditivos requeridos para el funcionamiento de vehículos y equipos de transporte terrestres, aéreos, marítimos, lacustres y fluviales, destinados al desempeño de actividades de las Gerencias Operativas</t>
  </si>
  <si>
    <t>AFINACIONES, CAMBIO DE ACEITE, FILTROS (SERVICIO MENOR)</t>
  </si>
  <si>
    <t>020906001</t>
  </si>
  <si>
    <t>SERVICIO MAYOR</t>
  </si>
  <si>
    <t>GASOLINA</t>
  </si>
  <si>
    <t>020601001</t>
  </si>
  <si>
    <t>SERVICIOS PROFESIONALES, CIENTÍFICOS, TÉCNICOS Y OTROS SERVICIOS</t>
  </si>
  <si>
    <t xml:space="preserve">ADQUISICIÓN DEL PROGRAMA HÍDRICO DE LA CUENCA DEL RÍO AYUQUILA – ARMERÍA </t>
  </si>
  <si>
    <t>030305001</t>
  </si>
  <si>
    <t>DISEÑO DE ESTRATEGIA DE COMUNICACIÓN DE LA COMISIÓN DE CUENCA DEL RÍO AYUQUILA ARMERÍA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</si>
</sst>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4"/>
      <color theme="1"/>
      <name val="Tw Cen MT"/>
      <family val="2"/>
    </font>
    <font>
      <b/>
      <sz val="20"/>
      <color theme="1"/>
      <name val="Tw Cen MT"/>
      <family val="2"/>
    </font>
    <font>
      <b/>
      <sz val="22"/>
      <color theme="1"/>
      <name val="Tw Cen MT"/>
      <family val="2"/>
    </font>
    <font>
      <sz val="22"/>
      <color theme="1"/>
      <name val="Tw Cen MT"/>
      <family val="2"/>
    </font>
    <font>
      <b/>
      <sz val="22"/>
      <color rgb="FFC00000"/>
      <name val="Tw Cen MT"/>
      <family val="2"/>
    </font>
    <font>
      <b/>
      <sz val="22"/>
      <name val="Tw Cen MT"/>
      <family val="2"/>
    </font>
    <font>
      <b/>
      <sz val="12"/>
      <name val="Tw Cen MT"/>
      <family val="2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7E6E6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02">
    <xf numFmtId="0" fontId="0" fillId="0" borderId="0" xfId="0"/>
    <xf numFmtId="44" fontId="1" fillId="0" borderId="1" xfId="1" applyFont="1" applyBorder="1" applyAlignment="1">
      <alignment horizontal="center" vertical="center" wrapText="1"/>
    </xf>
    <xf numFmtId="44" fontId="0" fillId="0" borderId="0" xfId="1" applyFont="1"/>
    <xf numFmtId="44" fontId="0" fillId="0" borderId="0" xfId="0" applyNumberFormat="1"/>
    <xf numFmtId="44" fontId="1" fillId="0" borderId="0" xfId="1" applyFont="1" applyFill="1" applyBorder="1" applyAlignment="1">
      <alignment horizontal="center" vertical="center" wrapText="1"/>
    </xf>
    <xf numFmtId="44" fontId="1" fillId="0" borderId="30" xfId="1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0" fontId="11" fillId="2" borderId="37" xfId="0" applyFont="1" applyFill="1" applyBorder="1" applyAlignment="1">
      <alignment horizontal="center" wrapText="1"/>
    </xf>
    <xf numFmtId="0" fontId="11" fillId="2" borderId="37" xfId="0" applyFont="1" applyFill="1" applyBorder="1" applyAlignment="1">
      <alignment horizontal="center"/>
    </xf>
    <xf numFmtId="0" fontId="11" fillId="2" borderId="38" xfId="0" applyFont="1" applyFill="1" applyBorder="1" applyAlignment="1">
      <alignment horizontal="center"/>
    </xf>
    <xf numFmtId="0" fontId="11" fillId="0" borderId="28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3" fontId="12" fillId="0" borderId="1" xfId="0" applyNumberFormat="1" applyFont="1" applyBorder="1"/>
    <xf numFmtId="4" fontId="12" fillId="0" borderId="1" xfId="0" applyNumberFormat="1" applyFont="1" applyBorder="1"/>
    <xf numFmtId="0" fontId="12" fillId="0" borderId="1" xfId="0" applyFont="1" applyBorder="1"/>
    <xf numFmtId="44" fontId="11" fillId="0" borderId="30" xfId="0" applyNumberFormat="1" applyFont="1" applyBorder="1"/>
    <xf numFmtId="0" fontId="12" fillId="0" borderId="2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44" fontId="12" fillId="0" borderId="1" xfId="1" applyFont="1" applyBorder="1"/>
    <xf numFmtId="44" fontId="12" fillId="0" borderId="30" xfId="1" applyFont="1" applyBorder="1"/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wrapText="1"/>
    </xf>
    <xf numFmtId="44" fontId="12" fillId="0" borderId="19" xfId="1" applyFont="1" applyBorder="1"/>
    <xf numFmtId="44" fontId="12" fillId="0" borderId="20" xfId="1" applyFont="1" applyBorder="1"/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wrapText="1"/>
    </xf>
    <xf numFmtId="0" fontId="12" fillId="0" borderId="37" xfId="0" applyFont="1" applyBorder="1"/>
    <xf numFmtId="0" fontId="11" fillId="0" borderId="38" xfId="0" applyFont="1" applyBorder="1"/>
    <xf numFmtId="44" fontId="12" fillId="3" borderId="30" xfId="1" applyFont="1" applyFill="1" applyBorder="1"/>
    <xf numFmtId="0" fontId="12" fillId="0" borderId="1" xfId="0" applyFont="1" applyBorder="1" applyAlignment="1"/>
    <xf numFmtId="44" fontId="12" fillId="0" borderId="1" xfId="1" applyFont="1" applyFill="1" applyBorder="1"/>
    <xf numFmtId="0" fontId="11" fillId="0" borderId="41" xfId="0" applyFont="1" applyBorder="1" applyAlignment="1">
      <alignment horizontal="center" vertical="center"/>
    </xf>
    <xf numFmtId="0" fontId="11" fillId="0" borderId="37" xfId="0" applyFont="1" applyBorder="1" applyAlignment="1"/>
    <xf numFmtId="0" fontId="11" fillId="0" borderId="42" xfId="0" applyFont="1" applyBorder="1" applyAlignment="1">
      <alignment horizontal="center" vertical="center"/>
    </xf>
    <xf numFmtId="44" fontId="12" fillId="0" borderId="0" xfId="1" applyFont="1" applyFill="1" applyBorder="1"/>
    <xf numFmtId="0" fontId="12" fillId="3" borderId="2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wrapText="1"/>
    </xf>
    <xf numFmtId="44" fontId="12" fillId="3" borderId="1" xfId="1" applyFont="1" applyFill="1" applyBorder="1"/>
    <xf numFmtId="44" fontId="13" fillId="0" borderId="0" xfId="0" applyNumberFormat="1" applyFont="1"/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4" fontId="12" fillId="4" borderId="1" xfId="1" applyFont="1" applyFill="1" applyBorder="1"/>
    <xf numFmtId="44" fontId="12" fillId="4" borderId="19" xfId="1" applyFont="1" applyFill="1" applyBorder="1"/>
    <xf numFmtId="44" fontId="12" fillId="4" borderId="0" xfId="1" applyFont="1" applyFill="1" applyBorder="1"/>
    <xf numFmtId="0" fontId="12" fillId="0" borderId="0" xfId="0" applyFont="1"/>
    <xf numFmtId="44" fontId="12" fillId="6" borderId="1" xfId="1" applyFont="1" applyFill="1" applyBorder="1"/>
    <xf numFmtId="44" fontId="0" fillId="6" borderId="0" xfId="0" applyNumberFormat="1" applyFill="1"/>
    <xf numFmtId="44" fontId="12" fillId="5" borderId="0" xfId="1" applyFont="1" applyFill="1" applyBorder="1"/>
    <xf numFmtId="0" fontId="12" fillId="3" borderId="4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4" fontId="12" fillId="3" borderId="19" xfId="1" applyFont="1" applyFill="1" applyBorder="1"/>
    <xf numFmtId="0" fontId="12" fillId="3" borderId="23" xfId="0" applyFont="1" applyFill="1" applyBorder="1" applyAlignment="1">
      <alignment wrapText="1"/>
    </xf>
    <xf numFmtId="0" fontId="12" fillId="3" borderId="45" xfId="0" applyFont="1" applyFill="1" applyBorder="1" applyAlignment="1">
      <alignment wrapText="1"/>
    </xf>
    <xf numFmtId="0" fontId="12" fillId="0" borderId="46" xfId="0" applyFont="1" applyBorder="1"/>
    <xf numFmtId="0" fontId="11" fillId="0" borderId="47" xfId="2" applyNumberFormat="1" applyFont="1" applyBorder="1"/>
    <xf numFmtId="44" fontId="12" fillId="5" borderId="44" xfId="1" applyFont="1" applyFill="1" applyBorder="1"/>
    <xf numFmtId="44" fontId="11" fillId="0" borderId="1" xfId="2" applyNumberFormat="1" applyFont="1" applyBorder="1"/>
    <xf numFmtId="44" fontId="12" fillId="8" borderId="1" xfId="1" applyFont="1" applyFill="1" applyBorder="1"/>
    <xf numFmtId="44" fontId="12" fillId="8" borderId="0" xfId="1" applyFont="1" applyFill="1" applyBorder="1"/>
    <xf numFmtId="0" fontId="11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wrapText="1"/>
    </xf>
    <xf numFmtId="44" fontId="12" fillId="7" borderId="1" xfId="1" applyFont="1" applyFill="1" applyBorder="1"/>
    <xf numFmtId="44" fontId="12" fillId="5" borderId="1" xfId="1" applyFont="1" applyFill="1" applyBorder="1"/>
    <xf numFmtId="44" fontId="12" fillId="5" borderId="19" xfId="1" applyFont="1" applyFill="1" applyBorder="1"/>
    <xf numFmtId="44" fontId="12" fillId="8" borderId="48" xfId="1" applyFont="1" applyFill="1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wrapText="1"/>
    </xf>
    <xf numFmtId="44" fontId="12" fillId="0" borderId="0" xfId="1" applyFont="1" applyBorder="1"/>
    <xf numFmtId="0" fontId="11" fillId="2" borderId="39" xfId="0" applyFont="1" applyFill="1" applyBorder="1" applyAlignment="1">
      <alignment horizontal="center" vertical="center"/>
    </xf>
    <xf numFmtId="0" fontId="11" fillId="2" borderId="49" xfId="0" applyFont="1" applyFill="1" applyBorder="1" applyAlignment="1">
      <alignment horizontal="center" wrapText="1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11" fillId="0" borderId="38" xfId="2" applyNumberFormat="1" applyFont="1" applyBorder="1"/>
    <xf numFmtId="0" fontId="11" fillId="0" borderId="48" xfId="0" applyFont="1" applyBorder="1" applyAlignment="1">
      <alignment wrapText="1"/>
    </xf>
    <xf numFmtId="0" fontId="12" fillId="0" borderId="48" xfId="0" applyFont="1" applyBorder="1"/>
    <xf numFmtId="0" fontId="11" fillId="0" borderId="50" xfId="2" applyNumberFormat="1" applyFont="1" applyBorder="1"/>
    <xf numFmtId="0" fontId="12" fillId="0" borderId="41" xfId="0" applyFont="1" applyBorder="1" applyAlignment="1">
      <alignment horizontal="center" vertical="center"/>
    </xf>
    <xf numFmtId="0" fontId="12" fillId="0" borderId="37" xfId="0" applyFont="1" applyBorder="1" applyAlignment="1">
      <alignment wrapText="1"/>
    </xf>
    <xf numFmtId="44" fontId="12" fillId="0" borderId="37" xfId="1" applyFont="1" applyBorder="1"/>
    <xf numFmtId="44" fontId="12" fillId="0" borderId="38" xfId="1" applyFont="1" applyBorder="1"/>
    <xf numFmtId="44" fontId="12" fillId="0" borderId="7" xfId="1" applyFont="1" applyBorder="1"/>
    <xf numFmtId="44" fontId="11" fillId="0" borderId="29" xfId="1" applyFont="1" applyBorder="1"/>
    <xf numFmtId="44" fontId="11" fillId="0" borderId="37" xfId="0" applyNumberFormat="1" applyFont="1" applyBorder="1"/>
    <xf numFmtId="44" fontId="11" fillId="0" borderId="38" xfId="0" applyNumberFormat="1" applyFont="1" applyBorder="1"/>
    <xf numFmtId="0" fontId="0" fillId="0" borderId="0" xfId="0" applyAlignment="1">
      <alignment horizontal="left" wrapText="1"/>
    </xf>
    <xf numFmtId="44" fontId="15" fillId="0" borderId="0" xfId="0" applyNumberFormat="1" applyFont="1"/>
    <xf numFmtId="44" fontId="12" fillId="8" borderId="44" xfId="1" applyFont="1" applyFill="1" applyBorder="1"/>
    <xf numFmtId="0" fontId="11" fillId="0" borderId="0" xfId="0" applyFont="1"/>
    <xf numFmtId="44" fontId="1" fillId="0" borderId="24" xfId="1" applyFont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44" fontId="1" fillId="0" borderId="52" xfId="1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vertical="center"/>
    </xf>
    <xf numFmtId="44" fontId="1" fillId="0" borderId="19" xfId="0" applyNumberFormat="1" applyFont="1" applyBorder="1" applyAlignment="1">
      <alignment vertical="center"/>
    </xf>
    <xf numFmtId="44" fontId="1" fillId="0" borderId="51" xfId="0" applyNumberFormat="1" applyFont="1" applyBorder="1" applyAlignment="1">
      <alignment vertical="center"/>
    </xf>
    <xf numFmtId="44" fontId="1" fillId="0" borderId="20" xfId="0" applyNumberFormat="1" applyFont="1" applyBorder="1" applyAlignment="1">
      <alignment vertical="center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4" fontId="16" fillId="0" borderId="23" xfId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4" fontId="0" fillId="0" borderId="1" xfId="1" applyFont="1" applyBorder="1"/>
    <xf numFmtId="44" fontId="17" fillId="9" borderId="21" xfId="1" applyFont="1" applyFill="1" applyBorder="1" applyAlignment="1">
      <alignment horizontal="center" vertical="center" wrapText="1"/>
    </xf>
    <xf numFmtId="0" fontId="0" fillId="0" borderId="36" xfId="0" applyBorder="1"/>
    <xf numFmtId="0" fontId="0" fillId="0" borderId="1" xfId="0" applyBorder="1"/>
    <xf numFmtId="44" fontId="15" fillId="0" borderId="1" xfId="1" applyFont="1" applyBorder="1"/>
    <xf numFmtId="0" fontId="18" fillId="0" borderId="1" xfId="0" applyFont="1" applyBorder="1" applyAlignment="1">
      <alignment horizontal="justify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4" fontId="18" fillId="0" borderId="23" xfId="1" applyFont="1" applyBorder="1" applyAlignment="1">
      <alignment horizontal="center" vertical="center" wrapText="1"/>
    </xf>
    <xf numFmtId="44" fontId="18" fillId="0" borderId="21" xfId="1" applyFont="1" applyBorder="1" applyAlignment="1">
      <alignment horizontal="center" vertical="center" wrapText="1"/>
    </xf>
    <xf numFmtId="44" fontId="0" fillId="0" borderId="1" xfId="0" applyNumberFormat="1" applyBorder="1"/>
    <xf numFmtId="0" fontId="19" fillId="0" borderId="1" xfId="0" applyFont="1" applyBorder="1" applyAlignment="1">
      <alignment horizontal="justify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4" fontId="19" fillId="0" borderId="23" xfId="1" applyFont="1" applyFill="1" applyBorder="1" applyAlignment="1">
      <alignment horizontal="center" vertical="center" wrapText="1"/>
    </xf>
    <xf numFmtId="44" fontId="19" fillId="0" borderId="21" xfId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44" fontId="18" fillId="0" borderId="23" xfId="1" applyFont="1" applyBorder="1" applyAlignment="1">
      <alignment vertical="center" wrapText="1"/>
    </xf>
    <xf numFmtId="44" fontId="18" fillId="0" borderId="23" xfId="1" applyFont="1" applyFill="1" applyBorder="1" applyAlignment="1">
      <alignment vertical="center" wrapText="1"/>
    </xf>
    <xf numFmtId="44" fontId="18" fillId="0" borderId="21" xfId="1" applyFont="1" applyFill="1" applyBorder="1" applyAlignment="1">
      <alignment horizontal="center" vertical="center" wrapText="1"/>
    </xf>
    <xf numFmtId="44" fontId="19" fillId="0" borderId="23" xfId="1" applyFont="1" applyFill="1" applyBorder="1" applyAlignment="1">
      <alignment vertical="center" wrapText="1"/>
    </xf>
    <xf numFmtId="44" fontId="18" fillId="0" borderId="27" xfId="1" applyFont="1" applyFill="1" applyBorder="1" applyAlignment="1">
      <alignment horizontal="center" vertical="center" wrapText="1"/>
    </xf>
    <xf numFmtId="44" fontId="17" fillId="9" borderId="18" xfId="1" applyFont="1" applyFill="1" applyBorder="1" applyAlignment="1">
      <alignment horizontal="justify" vertical="center" wrapText="1"/>
    </xf>
    <xf numFmtId="44" fontId="1" fillId="0" borderId="16" xfId="0" applyNumberFormat="1" applyFont="1" applyBorder="1" applyAlignment="1">
      <alignment vertical="center"/>
    </xf>
    <xf numFmtId="44" fontId="1" fillId="0" borderId="22" xfId="0" applyNumberFormat="1" applyFont="1" applyBorder="1" applyAlignment="1">
      <alignment vertical="center"/>
    </xf>
    <xf numFmtId="44" fontId="1" fillId="0" borderId="17" xfId="0" applyNumberFormat="1" applyFont="1" applyBorder="1" applyAlignment="1">
      <alignment vertical="center"/>
    </xf>
    <xf numFmtId="0" fontId="9" fillId="3" borderId="0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left" vertical="center" wrapText="1"/>
    </xf>
    <xf numFmtId="0" fontId="9" fillId="3" borderId="35" xfId="0" applyFont="1" applyFill="1" applyBorder="1" applyAlignment="1">
      <alignment horizontal="left" vertical="center" wrapText="1"/>
    </xf>
    <xf numFmtId="0" fontId="9" fillId="3" borderId="36" xfId="0" applyFont="1" applyFill="1" applyBorder="1" applyAlignment="1">
      <alignment horizontal="left" vertical="center" wrapText="1"/>
    </xf>
    <xf numFmtId="0" fontId="9" fillId="3" borderId="18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5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9" fillId="3" borderId="31" xfId="0" applyFont="1" applyFill="1" applyBorder="1" applyAlignment="1">
      <alignment horizontal="left" vertical="center" wrapText="1"/>
    </xf>
    <xf numFmtId="0" fontId="9" fillId="3" borderId="32" xfId="0" applyFont="1" applyFill="1" applyBorder="1" applyAlignment="1">
      <alignment horizontal="left" vertical="center" wrapText="1"/>
    </xf>
    <xf numFmtId="0" fontId="9" fillId="3" borderId="33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7" fillId="9" borderId="1" xfId="0" applyFont="1" applyFill="1" applyBorder="1" applyAlignment="1">
      <alignment horizontal="justify" vertical="center" wrapText="1"/>
    </xf>
    <xf numFmtId="0" fontId="17" fillId="9" borderId="23" xfId="0" applyFont="1" applyFill="1" applyBorder="1" applyAlignment="1">
      <alignment horizontal="justify" vertical="center" wrapText="1"/>
    </xf>
    <xf numFmtId="44" fontId="17" fillId="9" borderId="21" xfId="1" applyFont="1" applyFill="1" applyBorder="1" applyAlignment="1">
      <alignment horizontal="center" vertical="center" wrapText="1"/>
    </xf>
    <xf numFmtId="0" fontId="17" fillId="9" borderId="23" xfId="0" applyFont="1" applyFill="1" applyBorder="1" applyAlignment="1">
      <alignment horizontal="left" vertical="center" wrapText="1"/>
    </xf>
    <xf numFmtId="0" fontId="17" fillId="9" borderId="35" xfId="0" applyFont="1" applyFill="1" applyBorder="1" applyAlignment="1">
      <alignment horizontal="left" vertical="center" wrapText="1"/>
    </xf>
    <xf numFmtId="0" fontId="20" fillId="9" borderId="1" xfId="0" applyFont="1" applyFill="1" applyBorder="1" applyAlignment="1">
      <alignment horizontal="right" vertical="center" wrapText="1"/>
    </xf>
    <xf numFmtId="0" fontId="20" fillId="9" borderId="23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3" borderId="0" xfId="0" applyFont="1" applyFill="1" applyBorder="1" applyAlignment="1">
      <alignment wrapText="1"/>
    </xf>
    <xf numFmtId="0" fontId="0" fillId="0" borderId="0" xfId="0" applyBorder="1"/>
    <xf numFmtId="0" fontId="12" fillId="0" borderId="8" xfId="0" applyFont="1" applyBorder="1" applyAlignment="1">
      <alignment wrapText="1"/>
    </xf>
    <xf numFmtId="44" fontId="11" fillId="0" borderId="8" xfId="2" applyNumberFormat="1" applyFont="1" applyBorder="1"/>
    <xf numFmtId="44" fontId="12" fillId="5" borderId="8" xfId="1" applyFont="1" applyFill="1" applyBorder="1"/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65684</xdr:colOff>
      <xdr:row>1</xdr:row>
      <xdr:rowOff>82880</xdr:rowOff>
    </xdr:from>
    <xdr:to>
      <xdr:col>3</xdr:col>
      <xdr:colOff>13112</xdr:colOff>
      <xdr:row>4</xdr:row>
      <xdr:rowOff>44780</xdr:rowOff>
    </xdr:to>
    <xdr:pic>
      <xdr:nvPicPr>
        <xdr:cNvPr id="3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275976" y="429244"/>
          <a:ext cx="2384344" cy="87728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7" zoomScaleNormal="77" workbookViewId="0">
      <selection activeCell="L35" sqref="L35"/>
    </sheetView>
  </sheetViews>
  <sheetFormatPr baseColWidth="10" defaultRowHeight="15" x14ac:dyDescent="0.25"/>
  <cols>
    <col min="1" max="1" width="13.7109375" customWidth="1"/>
    <col min="2" max="2" width="11.28515625" customWidth="1"/>
    <col min="4" max="4" width="14.28515625" customWidth="1"/>
    <col min="5" max="5" width="6.28515625" customWidth="1"/>
    <col min="6" max="7" width="13.5703125" bestFit="1" customWidth="1"/>
    <col min="8" max="8" width="13.28515625" customWidth="1"/>
    <col min="9" max="13" width="13.5703125" bestFit="1" customWidth="1"/>
    <col min="14" max="14" width="13.140625" customWidth="1"/>
    <col min="15" max="16" width="13" customWidth="1"/>
    <col min="17" max="17" width="13.5703125" bestFit="1" customWidth="1"/>
    <col min="18" max="18" width="3" customWidth="1"/>
    <col min="19" max="19" width="19.85546875" customWidth="1"/>
    <col min="20" max="21" width="15.140625" bestFit="1" customWidth="1"/>
    <col min="22" max="22" width="15" customWidth="1"/>
    <col min="23" max="23" width="11.42578125" customWidth="1"/>
    <col min="24" max="24" width="15.140625" bestFit="1" customWidth="1"/>
  </cols>
  <sheetData>
    <row r="1" spans="1:24" ht="27.75" customHeight="1" thickBot="1" x14ac:dyDescent="0.3"/>
    <row r="2" spans="1:24" ht="20.25" customHeight="1" x14ac:dyDescent="0.25">
      <c r="A2" s="147"/>
      <c r="B2" s="148"/>
      <c r="C2" s="149"/>
      <c r="D2" s="136" t="s">
        <v>14</v>
      </c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8"/>
    </row>
    <row r="3" spans="1:24" ht="27" customHeight="1" thickBot="1" x14ac:dyDescent="0.3">
      <c r="A3" s="150"/>
      <c r="B3" s="151"/>
      <c r="C3" s="152"/>
      <c r="D3" s="139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1"/>
    </row>
    <row r="4" spans="1:24" ht="24" customHeight="1" x14ac:dyDescent="0.25">
      <c r="A4" s="150"/>
      <c r="B4" s="151"/>
      <c r="C4" s="152"/>
      <c r="D4" s="168" t="s">
        <v>20</v>
      </c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70"/>
    </row>
    <row r="5" spans="1:24" ht="15.75" customHeight="1" thickBot="1" x14ac:dyDescent="0.3">
      <c r="A5" s="153"/>
      <c r="B5" s="154"/>
      <c r="C5" s="155"/>
      <c r="D5" s="171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3"/>
    </row>
    <row r="6" spans="1:24" ht="32.25" customHeight="1" thickBot="1" x14ac:dyDescent="0.3">
      <c r="A6" s="179" t="s">
        <v>16</v>
      </c>
      <c r="B6" s="180"/>
      <c r="C6" s="180"/>
      <c r="D6" s="180"/>
      <c r="E6" s="180"/>
      <c r="F6" s="180"/>
      <c r="G6" s="180"/>
      <c r="H6" s="180"/>
      <c r="I6" s="180"/>
      <c r="J6" s="180"/>
      <c r="K6" s="174" t="s">
        <v>18</v>
      </c>
      <c r="L6" s="175"/>
      <c r="M6" s="175"/>
      <c r="N6" s="175"/>
      <c r="O6" s="175"/>
      <c r="P6" s="175"/>
      <c r="Q6" s="176"/>
    </row>
    <row r="7" spans="1:24" ht="31.5" customHeight="1" thickBot="1" x14ac:dyDescent="0.3">
      <c r="A7" s="179" t="s">
        <v>17</v>
      </c>
      <c r="B7" s="180"/>
      <c r="C7" s="180"/>
      <c r="D7" s="180"/>
      <c r="E7" s="180"/>
      <c r="F7" s="180"/>
      <c r="G7" s="180"/>
      <c r="H7" s="180"/>
      <c r="I7" s="180"/>
      <c r="J7" s="180"/>
      <c r="K7" s="177" t="s">
        <v>19</v>
      </c>
      <c r="L7" s="177"/>
      <c r="M7" s="177"/>
      <c r="N7" s="177"/>
      <c r="O7" s="177"/>
      <c r="P7" s="177"/>
      <c r="Q7" s="178"/>
    </row>
    <row r="8" spans="1:24" x14ac:dyDescent="0.25">
      <c r="A8" s="130" t="s">
        <v>0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2"/>
    </row>
    <row r="9" spans="1:24" ht="15" customHeight="1" thickBot="1" x14ac:dyDescent="0.3">
      <c r="A9" s="133"/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5"/>
    </row>
    <row r="10" spans="1:24" ht="21.75" customHeight="1" x14ac:dyDescent="0.25">
      <c r="A10" s="162" t="s">
        <v>1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4"/>
    </row>
    <row r="11" spans="1:24" ht="21" customHeight="1" thickBot="1" x14ac:dyDescent="0.3">
      <c r="A11" s="165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7"/>
    </row>
    <row r="12" spans="1:24" ht="24.75" customHeight="1" thickBot="1" x14ac:dyDescent="0.3">
      <c r="A12" s="159" t="s">
        <v>15</v>
      </c>
      <c r="B12" s="160"/>
      <c r="C12" s="160"/>
      <c r="D12" s="160"/>
      <c r="E12" s="161"/>
      <c r="F12" s="90" t="s">
        <v>2</v>
      </c>
      <c r="G12" s="90" t="s">
        <v>3</v>
      </c>
      <c r="H12" s="90" t="s">
        <v>4</v>
      </c>
      <c r="I12" s="90" t="s">
        <v>5</v>
      </c>
      <c r="J12" s="90" t="s">
        <v>6</v>
      </c>
      <c r="K12" s="90" t="s">
        <v>7</v>
      </c>
      <c r="L12" s="90" t="s">
        <v>8</v>
      </c>
      <c r="M12" s="90" t="s">
        <v>9</v>
      </c>
      <c r="N12" s="90" t="s">
        <v>10</v>
      </c>
      <c r="O12" s="90" t="s">
        <v>11</v>
      </c>
      <c r="P12" s="90" t="s">
        <v>12</v>
      </c>
      <c r="Q12" s="90" t="s">
        <v>13</v>
      </c>
    </row>
    <row r="13" spans="1:24" ht="42.75" customHeight="1" x14ac:dyDescent="0.25">
      <c r="A13" s="156" t="s">
        <v>21</v>
      </c>
      <c r="B13" s="157"/>
      <c r="C13" s="157"/>
      <c r="D13" s="157"/>
      <c r="E13" s="158"/>
      <c r="F13" s="126">
        <v>304318</v>
      </c>
      <c r="G13" s="126">
        <v>307818</v>
      </c>
      <c r="H13" s="126">
        <v>327918</v>
      </c>
      <c r="I13" s="126">
        <v>574553</v>
      </c>
      <c r="J13" s="126">
        <v>705428</v>
      </c>
      <c r="K13" s="126">
        <v>463601</v>
      </c>
      <c r="L13" s="126">
        <v>406163</v>
      </c>
      <c r="M13" s="126">
        <v>386201</v>
      </c>
      <c r="N13" s="126">
        <v>386426</v>
      </c>
      <c r="O13" s="126">
        <v>327551</v>
      </c>
      <c r="P13" s="127">
        <v>304118</v>
      </c>
      <c r="Q13" s="128">
        <v>227704</v>
      </c>
      <c r="S13" s="4"/>
      <c r="U13" s="3"/>
      <c r="V13" s="3"/>
      <c r="X13" s="3"/>
    </row>
    <row r="14" spans="1:24" ht="42.75" customHeight="1" x14ac:dyDescent="0.25">
      <c r="A14" s="181" t="s">
        <v>22</v>
      </c>
      <c r="B14" s="182"/>
      <c r="C14" s="182"/>
      <c r="D14" s="182"/>
      <c r="E14" s="18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89">
        <v>160000</v>
      </c>
      <c r="S14" s="4"/>
    </row>
    <row r="15" spans="1:24" ht="42.75" customHeight="1" x14ac:dyDescent="0.25">
      <c r="A15" s="142" t="s">
        <v>78</v>
      </c>
      <c r="B15" s="143"/>
      <c r="C15" s="143"/>
      <c r="D15" s="143"/>
      <c r="E15" s="144"/>
      <c r="F15" s="1"/>
      <c r="G15" s="1"/>
      <c r="H15" s="1"/>
      <c r="I15" s="92">
        <v>2000</v>
      </c>
      <c r="J15" s="92">
        <v>25000</v>
      </c>
      <c r="K15" s="92">
        <v>2500</v>
      </c>
      <c r="L15" s="92">
        <v>2000</v>
      </c>
      <c r="M15" s="92">
        <v>4400</v>
      </c>
      <c r="N15" s="92">
        <v>15000</v>
      </c>
      <c r="O15" s="1"/>
      <c r="P15" s="1"/>
      <c r="Q15" s="5"/>
      <c r="S15" s="4"/>
    </row>
    <row r="16" spans="1:24" ht="39.75" customHeight="1" x14ac:dyDescent="0.25">
      <c r="A16" s="142" t="s">
        <v>79</v>
      </c>
      <c r="B16" s="143"/>
      <c r="C16" s="143"/>
      <c r="D16" s="143"/>
      <c r="E16" s="144"/>
      <c r="F16" s="1"/>
      <c r="G16" s="1"/>
      <c r="H16" s="92">
        <v>160000</v>
      </c>
      <c r="I16" s="92">
        <v>60000</v>
      </c>
      <c r="J16" s="1"/>
      <c r="K16" s="1"/>
      <c r="L16" s="1"/>
      <c r="M16" s="1"/>
      <c r="N16" s="1"/>
      <c r="O16" s="1"/>
      <c r="P16" s="1"/>
      <c r="Q16" s="91"/>
      <c r="S16" s="4"/>
    </row>
    <row r="17" spans="1:22" ht="39.75" customHeight="1" thickBot="1" x14ac:dyDescent="0.3">
      <c r="A17" s="145" t="s">
        <v>23</v>
      </c>
      <c r="B17" s="146"/>
      <c r="C17" s="146"/>
      <c r="D17" s="146"/>
      <c r="E17" s="146"/>
      <c r="F17" s="93">
        <v>49600</v>
      </c>
      <c r="G17" s="93">
        <v>49600</v>
      </c>
      <c r="H17" s="93">
        <v>58900</v>
      </c>
      <c r="I17" s="93">
        <v>71400</v>
      </c>
      <c r="J17" s="93">
        <v>101200</v>
      </c>
      <c r="K17" s="93">
        <v>71900</v>
      </c>
      <c r="L17" s="93">
        <v>83900</v>
      </c>
      <c r="M17" s="93">
        <v>70400</v>
      </c>
      <c r="N17" s="93">
        <v>56900</v>
      </c>
      <c r="O17" s="93">
        <v>54400</v>
      </c>
      <c r="P17" s="94">
        <v>63400</v>
      </c>
      <c r="Q17" s="95">
        <v>54400</v>
      </c>
      <c r="S17" s="4"/>
    </row>
    <row r="18" spans="1:22" x14ac:dyDescent="0.25">
      <c r="T18" s="2"/>
    </row>
    <row r="19" spans="1:22" ht="15.75" customHeight="1" x14ac:dyDescent="0.25">
      <c r="S19" s="3"/>
      <c r="T19" s="3"/>
    </row>
    <row r="20" spans="1:22" x14ac:dyDescent="0.25">
      <c r="T20" s="3"/>
    </row>
    <row r="21" spans="1:22" ht="15.75" x14ac:dyDescent="0.25">
      <c r="A21" s="129"/>
      <c r="B21" s="129"/>
      <c r="C21" s="129"/>
      <c r="D21" s="129"/>
      <c r="E21" s="129"/>
      <c r="V21" s="3"/>
    </row>
    <row r="22" spans="1:22" ht="15.75" x14ac:dyDescent="0.25">
      <c r="A22" s="129"/>
      <c r="B22" s="129"/>
      <c r="C22" s="129"/>
      <c r="D22" s="129"/>
      <c r="E22" s="129"/>
      <c r="U22" s="3"/>
      <c r="V22" s="40"/>
    </row>
    <row r="23" spans="1:22" x14ac:dyDescent="0.25">
      <c r="V23" s="41"/>
    </row>
    <row r="24" spans="1:22" x14ac:dyDescent="0.25">
      <c r="V24" s="40"/>
    </row>
    <row r="25" spans="1:22" ht="15.75" x14ac:dyDescent="0.25">
      <c r="T25" s="39"/>
    </row>
  </sheetData>
  <mergeCells count="17">
    <mergeCell ref="A15:E15"/>
    <mergeCell ref="A21:E21"/>
    <mergeCell ref="A22:E22"/>
    <mergeCell ref="A8:Q9"/>
    <mergeCell ref="D2:Q3"/>
    <mergeCell ref="A16:E16"/>
    <mergeCell ref="A17:E17"/>
    <mergeCell ref="A2:C5"/>
    <mergeCell ref="A13:E13"/>
    <mergeCell ref="A12:E12"/>
    <mergeCell ref="A10:Q11"/>
    <mergeCell ref="D4:Q5"/>
    <mergeCell ref="K6:Q6"/>
    <mergeCell ref="K7:Q7"/>
    <mergeCell ref="A6:J6"/>
    <mergeCell ref="A7:J7"/>
    <mergeCell ref="A14:E14"/>
  </mergeCells>
  <pageMargins left="0.7" right="0.7" top="0.75" bottom="0.75" header="0.3" footer="0.3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R61" sqref="R61"/>
    </sheetView>
  </sheetViews>
  <sheetFormatPr baseColWidth="10" defaultRowHeight="15" x14ac:dyDescent="0.25"/>
  <cols>
    <col min="1" max="1" width="9" customWidth="1"/>
    <col min="2" max="2" width="30.42578125" bestFit="1" customWidth="1"/>
    <col min="3" max="14" width="10.42578125" bestFit="1" customWidth="1"/>
    <col min="15" max="15" width="15.5703125" bestFit="1" customWidth="1"/>
    <col min="17" max="17" width="12.5703125" bestFit="1" customWidth="1"/>
    <col min="18" max="18" width="60.140625" customWidth="1"/>
  </cols>
  <sheetData>
    <row r="1" spans="1:18" ht="15.75" thickBot="1" x14ac:dyDescent="0.3"/>
    <row r="2" spans="1:18" ht="15.75" thickBot="1" x14ac:dyDescent="0.3">
      <c r="A2" s="6" t="s">
        <v>24</v>
      </c>
      <c r="B2" s="7" t="s">
        <v>25</v>
      </c>
      <c r="C2" s="8" t="s">
        <v>26</v>
      </c>
      <c r="D2" s="8" t="s">
        <v>27</v>
      </c>
      <c r="E2" s="8" t="s">
        <v>28</v>
      </c>
      <c r="F2" s="8" t="s">
        <v>29</v>
      </c>
      <c r="G2" s="8" t="s">
        <v>30</v>
      </c>
      <c r="H2" s="8" t="s">
        <v>31</v>
      </c>
      <c r="I2" s="8" t="s">
        <v>32</v>
      </c>
      <c r="J2" s="8" t="s">
        <v>33</v>
      </c>
      <c r="K2" s="8" t="s">
        <v>34</v>
      </c>
      <c r="L2" s="8" t="s">
        <v>35</v>
      </c>
      <c r="M2" s="8" t="s">
        <v>36</v>
      </c>
      <c r="N2" s="8" t="s">
        <v>37</v>
      </c>
      <c r="O2" s="9" t="s">
        <v>38</v>
      </c>
    </row>
    <row r="3" spans="1:18" x14ac:dyDescent="0.25">
      <c r="A3" s="10">
        <v>20000</v>
      </c>
      <c r="B3" s="11" t="s">
        <v>39</v>
      </c>
      <c r="C3" s="12"/>
      <c r="D3" s="12"/>
      <c r="E3" s="12"/>
      <c r="F3" s="13"/>
      <c r="G3" s="12"/>
      <c r="H3" s="13"/>
      <c r="I3" s="12"/>
      <c r="J3" s="13"/>
      <c r="K3" s="12"/>
      <c r="L3" s="13"/>
      <c r="M3" s="14"/>
      <c r="N3" s="14"/>
      <c r="O3" s="15"/>
    </row>
    <row r="4" spans="1:18" ht="23.25" x14ac:dyDescent="0.25">
      <c r="A4" s="16">
        <v>21101</v>
      </c>
      <c r="B4" s="17" t="s">
        <v>40</v>
      </c>
      <c r="C4" s="18">
        <v>0</v>
      </c>
      <c r="D4" s="18">
        <v>0</v>
      </c>
      <c r="E4" s="18">
        <v>5000</v>
      </c>
      <c r="F4" s="18">
        <v>15000</v>
      </c>
      <c r="G4" s="18">
        <v>5000</v>
      </c>
      <c r="H4" s="18">
        <v>5000</v>
      </c>
      <c r="I4" s="18">
        <v>5000</v>
      </c>
      <c r="J4" s="18">
        <v>5000</v>
      </c>
      <c r="K4" s="18">
        <v>15000</v>
      </c>
      <c r="L4" s="18">
        <v>5000</v>
      </c>
      <c r="M4" s="18">
        <v>0</v>
      </c>
      <c r="N4" s="18">
        <v>0</v>
      </c>
      <c r="O4" s="19">
        <f>SUM(C4:N4)</f>
        <v>60000</v>
      </c>
    </row>
    <row r="5" spans="1:18" ht="23.25" x14ac:dyDescent="0.25">
      <c r="A5" s="16">
        <v>21101</v>
      </c>
      <c r="B5" s="17" t="s">
        <v>40</v>
      </c>
      <c r="C5" s="58">
        <v>0</v>
      </c>
      <c r="D5" s="58">
        <v>0</v>
      </c>
      <c r="E5" s="58">
        <v>2500</v>
      </c>
      <c r="F5" s="58">
        <v>0</v>
      </c>
      <c r="G5" s="58">
        <v>0</v>
      </c>
      <c r="H5" s="58">
        <v>2500</v>
      </c>
      <c r="I5" s="58">
        <v>0</v>
      </c>
      <c r="J5" s="58">
        <v>0</v>
      </c>
      <c r="K5" s="58">
        <v>2500</v>
      </c>
      <c r="L5" s="58">
        <v>0</v>
      </c>
      <c r="M5" s="58">
        <v>0</v>
      </c>
      <c r="N5" s="58">
        <v>0</v>
      </c>
      <c r="O5" s="19">
        <f>SUM(C5:N5)</f>
        <v>7500</v>
      </c>
      <c r="Q5" s="59">
        <v>7500</v>
      </c>
    </row>
    <row r="6" spans="1:18" x14ac:dyDescent="0.25">
      <c r="A6" s="16">
        <v>21201</v>
      </c>
      <c r="B6" s="17" t="s">
        <v>41</v>
      </c>
      <c r="C6" s="18">
        <v>200</v>
      </c>
      <c r="D6" s="18">
        <v>200</v>
      </c>
      <c r="E6" s="18">
        <v>200</v>
      </c>
      <c r="F6" s="18">
        <v>200</v>
      </c>
      <c r="G6" s="18">
        <v>200</v>
      </c>
      <c r="H6" s="18">
        <v>200</v>
      </c>
      <c r="I6" s="18">
        <v>200</v>
      </c>
      <c r="J6" s="18">
        <v>200</v>
      </c>
      <c r="K6" s="18">
        <v>600</v>
      </c>
      <c r="L6" s="18">
        <v>200</v>
      </c>
      <c r="M6" s="18">
        <v>0</v>
      </c>
      <c r="N6" s="18">
        <v>0</v>
      </c>
      <c r="O6" s="19">
        <f>SUM(C6:N6)</f>
        <v>2400</v>
      </c>
    </row>
    <row r="7" spans="1:18" ht="23.25" x14ac:dyDescent="0.25">
      <c r="A7" s="16">
        <v>21401</v>
      </c>
      <c r="B7" s="17" t="s">
        <v>42</v>
      </c>
      <c r="C7" s="18">
        <v>0</v>
      </c>
      <c r="D7" s="18">
        <v>0</v>
      </c>
      <c r="E7" s="18">
        <v>700</v>
      </c>
      <c r="F7" s="18">
        <v>500</v>
      </c>
      <c r="G7" s="18">
        <v>500</v>
      </c>
      <c r="H7" s="18">
        <v>800</v>
      </c>
      <c r="I7" s="18">
        <v>800</v>
      </c>
      <c r="J7" s="18">
        <v>500</v>
      </c>
      <c r="K7" s="18">
        <v>500</v>
      </c>
      <c r="L7" s="18">
        <v>500</v>
      </c>
      <c r="M7" s="18">
        <v>0</v>
      </c>
      <c r="N7" s="18">
        <v>0</v>
      </c>
      <c r="O7" s="19">
        <f t="shared" ref="O7:O26" si="0">SUM(C7:N7)</f>
        <v>4800</v>
      </c>
    </row>
    <row r="8" spans="1:18" x14ac:dyDescent="0.25">
      <c r="A8" s="16">
        <v>21601</v>
      </c>
      <c r="B8" s="36" t="s">
        <v>43</v>
      </c>
      <c r="C8" s="18">
        <v>0</v>
      </c>
      <c r="D8" s="18">
        <v>0</v>
      </c>
      <c r="E8" s="18">
        <v>5000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9">
        <f t="shared" si="0"/>
        <v>5000</v>
      </c>
      <c r="Q8" s="48">
        <v>5000</v>
      </c>
    </row>
    <row r="9" spans="1:18" x14ac:dyDescent="0.25">
      <c r="A9" s="35">
        <v>21601</v>
      </c>
      <c r="B9" s="36" t="s">
        <v>43</v>
      </c>
      <c r="C9" s="37">
        <v>0</v>
      </c>
      <c r="D9" s="37">
        <v>0</v>
      </c>
      <c r="E9" s="37">
        <v>5000</v>
      </c>
      <c r="F9" s="37">
        <v>15000</v>
      </c>
      <c r="G9" s="37">
        <v>5000</v>
      </c>
      <c r="H9" s="37">
        <v>5000</v>
      </c>
      <c r="I9" s="37">
        <v>5000</v>
      </c>
      <c r="J9" s="37">
        <v>5000</v>
      </c>
      <c r="K9" s="42">
        <v>15000</v>
      </c>
      <c r="L9" s="37">
        <v>5000</v>
      </c>
      <c r="M9" s="37">
        <v>0</v>
      </c>
      <c r="N9" s="37">
        <v>0</v>
      </c>
      <c r="O9" s="28">
        <f t="shared" si="0"/>
        <v>60000</v>
      </c>
      <c r="Q9" s="44">
        <v>15000</v>
      </c>
    </row>
    <row r="10" spans="1:18" x14ac:dyDescent="0.25">
      <c r="A10" s="16">
        <v>22106</v>
      </c>
      <c r="B10" s="17" t="s">
        <v>44</v>
      </c>
      <c r="C10" s="18">
        <v>0</v>
      </c>
      <c r="D10" s="18">
        <v>0</v>
      </c>
      <c r="E10" s="18">
        <v>2800</v>
      </c>
      <c r="F10" s="18">
        <v>1600</v>
      </c>
      <c r="G10" s="18">
        <v>1600</v>
      </c>
      <c r="H10" s="18">
        <v>1600</v>
      </c>
      <c r="I10" s="18">
        <v>1600</v>
      </c>
      <c r="J10" s="42">
        <v>1800</v>
      </c>
      <c r="K10" s="18">
        <v>4200</v>
      </c>
      <c r="L10" s="18">
        <v>1600</v>
      </c>
      <c r="M10" s="18">
        <v>0</v>
      </c>
      <c r="N10" s="18">
        <v>0</v>
      </c>
      <c r="O10" s="19">
        <f t="shared" si="0"/>
        <v>16800</v>
      </c>
      <c r="Q10" s="44">
        <v>1800</v>
      </c>
    </row>
    <row r="11" spans="1:18" x14ac:dyDescent="0.25">
      <c r="A11" s="16">
        <v>24601</v>
      </c>
      <c r="B11" s="17" t="s">
        <v>45</v>
      </c>
      <c r="C11" s="18">
        <v>0</v>
      </c>
      <c r="D11" s="18">
        <v>0</v>
      </c>
      <c r="E11" s="18">
        <v>1000</v>
      </c>
      <c r="F11" s="18">
        <v>335</v>
      </c>
      <c r="G11" s="18">
        <v>333</v>
      </c>
      <c r="H11" s="18">
        <v>333</v>
      </c>
      <c r="I11" s="18">
        <v>333</v>
      </c>
      <c r="J11" s="18">
        <v>333</v>
      </c>
      <c r="K11" s="18">
        <v>1000</v>
      </c>
      <c r="L11" s="18">
        <v>333</v>
      </c>
      <c r="M11" s="18">
        <v>0</v>
      </c>
      <c r="N11" s="18">
        <v>0</v>
      </c>
      <c r="O11" s="19">
        <f t="shared" si="0"/>
        <v>4000</v>
      </c>
    </row>
    <row r="12" spans="1:18" ht="23.25" x14ac:dyDescent="0.25">
      <c r="A12" s="35">
        <v>25201</v>
      </c>
      <c r="B12" s="36" t="s">
        <v>46</v>
      </c>
      <c r="C12" s="37">
        <v>0</v>
      </c>
      <c r="D12" s="37">
        <v>0</v>
      </c>
      <c r="E12" s="37">
        <v>0</v>
      </c>
      <c r="F12" s="42">
        <v>2000</v>
      </c>
      <c r="G12" s="42">
        <v>2000</v>
      </c>
      <c r="H12" s="42">
        <v>1000</v>
      </c>
      <c r="I12" s="42">
        <v>2000</v>
      </c>
      <c r="J12" s="42">
        <v>2600</v>
      </c>
      <c r="K12" s="37">
        <v>0</v>
      </c>
      <c r="L12" s="37">
        <v>0</v>
      </c>
      <c r="M12" s="37">
        <v>0</v>
      </c>
      <c r="N12" s="37">
        <v>0</v>
      </c>
      <c r="O12" s="28">
        <f t="shared" si="0"/>
        <v>9600</v>
      </c>
      <c r="Q12" s="44">
        <v>9600</v>
      </c>
      <c r="R12" s="45" t="s">
        <v>78</v>
      </c>
    </row>
    <row r="13" spans="1:18" x14ac:dyDescent="0.25">
      <c r="A13" s="16">
        <v>26101</v>
      </c>
      <c r="B13" s="17" t="s">
        <v>47</v>
      </c>
      <c r="C13" s="62">
        <v>0</v>
      </c>
      <c r="D13" s="62">
        <v>0</v>
      </c>
      <c r="E13" s="62">
        <v>4800</v>
      </c>
      <c r="F13" s="62">
        <v>4800</v>
      </c>
      <c r="G13" s="62">
        <v>4800</v>
      </c>
      <c r="H13" s="62">
        <v>4800</v>
      </c>
      <c r="I13" s="62">
        <v>4800</v>
      </c>
      <c r="J13" s="62">
        <v>4800</v>
      </c>
      <c r="K13" s="62">
        <v>4800</v>
      </c>
      <c r="L13" s="62">
        <v>4800</v>
      </c>
      <c r="M13" s="62">
        <v>4800</v>
      </c>
      <c r="N13" s="62">
        <v>4800</v>
      </c>
      <c r="O13" s="28">
        <f t="shared" si="0"/>
        <v>48000</v>
      </c>
      <c r="Q13" s="59">
        <v>48000</v>
      </c>
      <c r="R13" s="45"/>
    </row>
    <row r="14" spans="1:18" x14ac:dyDescent="0.25">
      <c r="A14" s="16">
        <v>26101</v>
      </c>
      <c r="B14" s="17" t="s">
        <v>47</v>
      </c>
      <c r="C14" s="18">
        <v>176466</v>
      </c>
      <c r="D14" s="18">
        <v>176466</v>
      </c>
      <c r="E14" s="18">
        <v>176466</v>
      </c>
      <c r="F14" s="18">
        <v>176466</v>
      </c>
      <c r="G14" s="18">
        <v>252933</v>
      </c>
      <c r="H14" s="18">
        <v>176466</v>
      </c>
      <c r="I14" s="18">
        <v>176466</v>
      </c>
      <c r="J14" s="18">
        <v>176466</v>
      </c>
      <c r="K14" s="18">
        <v>176466</v>
      </c>
      <c r="L14" s="18">
        <v>176466</v>
      </c>
      <c r="M14" s="18">
        <v>176466</v>
      </c>
      <c r="N14" s="18">
        <v>100000</v>
      </c>
      <c r="O14" s="19">
        <f t="shared" si="0"/>
        <v>2117593</v>
      </c>
    </row>
    <row r="15" spans="1:18" ht="23.25" x14ac:dyDescent="0.25">
      <c r="A15" s="35">
        <v>27201</v>
      </c>
      <c r="B15" s="36" t="s">
        <v>48</v>
      </c>
      <c r="C15" s="37">
        <v>0</v>
      </c>
      <c r="D15" s="37">
        <v>0</v>
      </c>
      <c r="E15" s="37">
        <v>0</v>
      </c>
      <c r="F15" s="37">
        <v>0</v>
      </c>
      <c r="G15" s="42">
        <v>5000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28">
        <f t="shared" si="0"/>
        <v>5000</v>
      </c>
      <c r="Q15" s="44">
        <v>5000</v>
      </c>
    </row>
    <row r="16" spans="1:18" ht="23.25" x14ac:dyDescent="0.25">
      <c r="A16" s="35">
        <v>27201</v>
      </c>
      <c r="B16" s="36" t="s">
        <v>48</v>
      </c>
      <c r="C16" s="37">
        <v>0</v>
      </c>
      <c r="D16" s="37">
        <v>0</v>
      </c>
      <c r="E16" s="37">
        <v>45000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28">
        <f t="shared" si="0"/>
        <v>45000</v>
      </c>
      <c r="Q16" s="48">
        <v>45000</v>
      </c>
      <c r="R16" s="45" t="s">
        <v>79</v>
      </c>
    </row>
    <row r="17" spans="1:18" x14ac:dyDescent="0.25">
      <c r="A17" s="35">
        <v>29101</v>
      </c>
      <c r="B17" s="36" t="s">
        <v>49</v>
      </c>
      <c r="C17" s="37">
        <v>0</v>
      </c>
      <c r="D17" s="37">
        <v>0</v>
      </c>
      <c r="E17" s="37">
        <v>0</v>
      </c>
      <c r="F17" s="37">
        <v>0</v>
      </c>
      <c r="G17" s="42">
        <v>18000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28">
        <f t="shared" si="0"/>
        <v>18000</v>
      </c>
      <c r="Q17" s="44">
        <v>18000</v>
      </c>
    </row>
    <row r="18" spans="1:18" x14ac:dyDescent="0.25">
      <c r="A18" s="35">
        <v>29101</v>
      </c>
      <c r="B18" s="36" t="s">
        <v>49</v>
      </c>
      <c r="C18" s="37">
        <v>0</v>
      </c>
      <c r="D18" s="37">
        <v>0</v>
      </c>
      <c r="E18" s="37">
        <v>25000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28">
        <f t="shared" si="0"/>
        <v>25000</v>
      </c>
      <c r="Q18" s="48">
        <v>25000</v>
      </c>
    </row>
    <row r="19" spans="1:18" ht="23.25" x14ac:dyDescent="0.25">
      <c r="A19" s="16">
        <v>29201</v>
      </c>
      <c r="B19" s="17" t="s">
        <v>50</v>
      </c>
      <c r="C19" s="18">
        <v>0</v>
      </c>
      <c r="D19" s="18">
        <v>0</v>
      </c>
      <c r="E19" s="18">
        <v>0</v>
      </c>
      <c r="F19" s="18">
        <v>400</v>
      </c>
      <c r="G19" s="18">
        <v>400</v>
      </c>
      <c r="H19" s="18">
        <v>400</v>
      </c>
      <c r="I19" s="18">
        <v>500</v>
      </c>
      <c r="J19" s="18">
        <v>400</v>
      </c>
      <c r="K19" s="18">
        <v>400</v>
      </c>
      <c r="L19" s="18">
        <v>0</v>
      </c>
      <c r="M19" s="18">
        <v>0</v>
      </c>
      <c r="N19" s="18">
        <v>0</v>
      </c>
      <c r="O19" s="19">
        <f t="shared" si="0"/>
        <v>2500</v>
      </c>
    </row>
    <row r="20" spans="1:18" ht="34.5" x14ac:dyDescent="0.25">
      <c r="A20" s="16">
        <v>29301</v>
      </c>
      <c r="B20" s="17" t="s">
        <v>51</v>
      </c>
      <c r="C20" s="18">
        <v>0</v>
      </c>
      <c r="D20" s="18">
        <v>0</v>
      </c>
      <c r="E20" s="18">
        <v>0</v>
      </c>
      <c r="F20" s="18">
        <v>300</v>
      </c>
      <c r="G20" s="18">
        <v>300</v>
      </c>
      <c r="H20" s="18">
        <v>300</v>
      </c>
      <c r="I20" s="18">
        <v>300</v>
      </c>
      <c r="J20" s="18">
        <v>300</v>
      </c>
      <c r="K20" s="18">
        <v>0</v>
      </c>
      <c r="L20" s="18">
        <v>0</v>
      </c>
      <c r="M20" s="18">
        <v>0</v>
      </c>
      <c r="N20" s="18">
        <v>0</v>
      </c>
      <c r="O20" s="19">
        <f t="shared" si="0"/>
        <v>1500</v>
      </c>
    </row>
    <row r="21" spans="1:18" ht="34.5" x14ac:dyDescent="0.25">
      <c r="A21" s="16">
        <v>29401</v>
      </c>
      <c r="B21" s="17" t="s">
        <v>52</v>
      </c>
      <c r="C21" s="18">
        <v>0</v>
      </c>
      <c r="D21" s="18">
        <v>0</v>
      </c>
      <c r="E21" s="18">
        <v>0</v>
      </c>
      <c r="F21" s="18">
        <v>1000</v>
      </c>
      <c r="G21" s="18">
        <v>250</v>
      </c>
      <c r="H21" s="18">
        <v>250</v>
      </c>
      <c r="I21" s="18">
        <v>250</v>
      </c>
      <c r="J21" s="18">
        <v>250</v>
      </c>
      <c r="K21" s="18">
        <v>1000</v>
      </c>
      <c r="L21" s="18">
        <v>0</v>
      </c>
      <c r="M21" s="18">
        <v>0</v>
      </c>
      <c r="N21" s="18">
        <v>0</v>
      </c>
      <c r="O21" s="19">
        <f t="shared" si="0"/>
        <v>3000</v>
      </c>
    </row>
    <row r="22" spans="1:18" ht="23.25" x14ac:dyDescent="0.25">
      <c r="A22" s="16">
        <v>29601</v>
      </c>
      <c r="B22" s="17" t="s">
        <v>53</v>
      </c>
      <c r="C22" s="58">
        <v>0</v>
      </c>
      <c r="D22" s="58">
        <v>0</v>
      </c>
      <c r="E22" s="58">
        <v>2000</v>
      </c>
      <c r="F22" s="58">
        <v>0</v>
      </c>
      <c r="G22" s="58">
        <v>7000</v>
      </c>
      <c r="H22" s="58">
        <v>0</v>
      </c>
      <c r="I22" s="58">
        <v>2000</v>
      </c>
      <c r="J22" s="58">
        <v>0</v>
      </c>
      <c r="K22" s="58">
        <v>0</v>
      </c>
      <c r="L22" s="58">
        <v>0</v>
      </c>
      <c r="M22" s="58">
        <v>9000</v>
      </c>
      <c r="N22" s="58"/>
      <c r="O22" s="19">
        <f t="shared" si="0"/>
        <v>20000</v>
      </c>
      <c r="Q22" s="59">
        <v>20000</v>
      </c>
    </row>
    <row r="23" spans="1:18" ht="23.25" x14ac:dyDescent="0.25">
      <c r="A23" s="16">
        <v>29601</v>
      </c>
      <c r="B23" s="17" t="s">
        <v>53</v>
      </c>
      <c r="C23" s="18">
        <v>50000</v>
      </c>
      <c r="D23" s="18">
        <v>50000</v>
      </c>
      <c r="E23" s="18">
        <v>50000</v>
      </c>
      <c r="F23" s="18">
        <v>50000</v>
      </c>
      <c r="G23" s="18">
        <v>50000</v>
      </c>
      <c r="H23" s="18">
        <v>50000</v>
      </c>
      <c r="I23" s="18">
        <v>50000</v>
      </c>
      <c r="J23" s="18">
        <v>50000</v>
      </c>
      <c r="K23" s="18">
        <v>50000</v>
      </c>
      <c r="L23" s="18">
        <v>50000</v>
      </c>
      <c r="M23" s="18">
        <v>50000</v>
      </c>
      <c r="N23" s="18">
        <v>50000</v>
      </c>
      <c r="O23" s="19">
        <f t="shared" si="0"/>
        <v>600000</v>
      </c>
    </row>
    <row r="24" spans="1:18" x14ac:dyDescent="0.25">
      <c r="A24" s="16">
        <v>29602</v>
      </c>
      <c r="B24" s="17" t="s">
        <v>54</v>
      </c>
      <c r="C24" s="18">
        <v>0</v>
      </c>
      <c r="D24" s="18">
        <v>0</v>
      </c>
      <c r="E24" s="18">
        <v>25000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9">
        <f t="shared" si="0"/>
        <v>25000</v>
      </c>
      <c r="Q24" s="48">
        <v>25000</v>
      </c>
    </row>
    <row r="25" spans="1:18" x14ac:dyDescent="0.25">
      <c r="A25" s="16">
        <v>29602</v>
      </c>
      <c r="B25" s="17" t="s">
        <v>54</v>
      </c>
      <c r="C25" s="18">
        <v>0</v>
      </c>
      <c r="D25" s="18">
        <v>0</v>
      </c>
      <c r="E25" s="18">
        <v>0</v>
      </c>
      <c r="F25" s="18">
        <v>23000</v>
      </c>
      <c r="G25" s="18">
        <v>23000</v>
      </c>
      <c r="H25" s="18">
        <v>23000</v>
      </c>
      <c r="I25" s="18">
        <v>17562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9">
        <f t="shared" si="0"/>
        <v>86562</v>
      </c>
    </row>
    <row r="26" spans="1:18" ht="24" thickBot="1" x14ac:dyDescent="0.3">
      <c r="A26" s="20">
        <v>29801</v>
      </c>
      <c r="B26" s="21" t="s">
        <v>55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43">
        <v>1500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3">
        <f t="shared" si="0"/>
        <v>1500</v>
      </c>
      <c r="Q26" s="44">
        <v>1500</v>
      </c>
    </row>
    <row r="27" spans="1:18" ht="15.75" thickBot="1" x14ac:dyDescent="0.3">
      <c r="A27" s="24">
        <v>30000</v>
      </c>
      <c r="B27" s="25" t="s">
        <v>56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7"/>
    </row>
    <row r="28" spans="1:18" x14ac:dyDescent="0.25">
      <c r="A28" s="16">
        <v>31401</v>
      </c>
      <c r="B28" s="17" t="s">
        <v>57</v>
      </c>
      <c r="C28" s="18">
        <v>2500</v>
      </c>
      <c r="D28" s="18">
        <v>2500</v>
      </c>
      <c r="E28" s="18">
        <v>2500</v>
      </c>
      <c r="F28" s="18">
        <v>2500</v>
      </c>
      <c r="G28" s="18">
        <v>2500</v>
      </c>
      <c r="H28" s="18">
        <v>2500</v>
      </c>
      <c r="I28" s="18">
        <v>2500</v>
      </c>
      <c r="J28" s="18">
        <v>2500</v>
      </c>
      <c r="K28" s="18">
        <v>2500</v>
      </c>
      <c r="L28" s="18">
        <v>2500</v>
      </c>
      <c r="M28" s="18">
        <v>2500</v>
      </c>
      <c r="N28" s="18">
        <v>2500</v>
      </c>
      <c r="O28" s="28">
        <f t="shared" ref="O28:O48" si="1">SUM(C28:N28)</f>
        <v>30000</v>
      </c>
    </row>
    <row r="29" spans="1:18" ht="23.25" x14ac:dyDescent="0.25">
      <c r="A29" s="16">
        <v>31701</v>
      </c>
      <c r="B29" s="17" t="s">
        <v>82</v>
      </c>
      <c r="C29" s="58">
        <v>0</v>
      </c>
      <c r="D29" s="58">
        <v>0</v>
      </c>
      <c r="E29" s="58">
        <v>0</v>
      </c>
      <c r="F29" s="58">
        <v>4500</v>
      </c>
      <c r="G29" s="58">
        <v>5000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28">
        <f t="shared" si="1"/>
        <v>9500</v>
      </c>
      <c r="Q29" s="59">
        <v>9500</v>
      </c>
      <c r="R29" s="45" t="s">
        <v>23</v>
      </c>
    </row>
    <row r="30" spans="1:18" x14ac:dyDescent="0.25">
      <c r="A30" s="16">
        <v>31802</v>
      </c>
      <c r="B30" s="17" t="s">
        <v>58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500</v>
      </c>
      <c r="I30" s="18">
        <v>400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28">
        <f t="shared" si="1"/>
        <v>900</v>
      </c>
    </row>
    <row r="31" spans="1:18" ht="23.25" x14ac:dyDescent="0.25">
      <c r="A31" s="16">
        <v>32301</v>
      </c>
      <c r="B31" s="17" t="s">
        <v>59</v>
      </c>
      <c r="C31" s="18">
        <v>7756</v>
      </c>
      <c r="D31" s="18">
        <v>7756</v>
      </c>
      <c r="E31" s="18">
        <v>7756</v>
      </c>
      <c r="F31" s="18">
        <v>7756</v>
      </c>
      <c r="G31" s="18">
        <v>7756</v>
      </c>
      <c r="H31" s="18">
        <v>7756</v>
      </c>
      <c r="I31" s="18">
        <v>7756</v>
      </c>
      <c r="J31" s="18">
        <v>7756</v>
      </c>
      <c r="K31" s="18">
        <v>7756</v>
      </c>
      <c r="L31" s="18">
        <v>7756</v>
      </c>
      <c r="M31" s="18">
        <v>7756</v>
      </c>
      <c r="N31" s="18">
        <v>7761</v>
      </c>
      <c r="O31" s="28">
        <f t="shared" si="1"/>
        <v>93077</v>
      </c>
    </row>
    <row r="32" spans="1:18" ht="23.25" x14ac:dyDescent="0.25">
      <c r="A32" s="16">
        <v>33104</v>
      </c>
      <c r="B32" s="17" t="s">
        <v>83</v>
      </c>
      <c r="C32" s="58">
        <v>49600</v>
      </c>
      <c r="D32" s="58">
        <v>49600</v>
      </c>
      <c r="E32" s="58">
        <v>49600</v>
      </c>
      <c r="F32" s="58">
        <v>49600</v>
      </c>
      <c r="G32" s="58">
        <v>49600</v>
      </c>
      <c r="H32" s="58">
        <v>49600</v>
      </c>
      <c r="I32" s="58">
        <v>49600</v>
      </c>
      <c r="J32" s="58">
        <v>49600</v>
      </c>
      <c r="K32" s="58">
        <v>49600</v>
      </c>
      <c r="L32" s="58">
        <v>49600</v>
      </c>
      <c r="M32" s="58">
        <v>49600</v>
      </c>
      <c r="N32" s="58">
        <v>49600</v>
      </c>
      <c r="O32" s="28">
        <f t="shared" si="1"/>
        <v>595200</v>
      </c>
      <c r="Q32" s="59">
        <v>595200</v>
      </c>
    </row>
    <row r="33" spans="1:18" ht="23.25" x14ac:dyDescent="0.25">
      <c r="A33" s="16">
        <v>33501</v>
      </c>
      <c r="B33" s="17" t="s">
        <v>84</v>
      </c>
      <c r="C33" s="37">
        <v>0</v>
      </c>
      <c r="D33" s="37">
        <v>0</v>
      </c>
      <c r="E33" s="37">
        <v>0</v>
      </c>
      <c r="F33" s="37">
        <v>0</v>
      </c>
      <c r="G33" s="37">
        <v>34800</v>
      </c>
      <c r="H33" s="37">
        <v>15000</v>
      </c>
      <c r="I33" s="37">
        <v>15000</v>
      </c>
      <c r="J33" s="37">
        <v>16000</v>
      </c>
      <c r="K33" s="37">
        <v>0</v>
      </c>
      <c r="L33" s="37">
        <v>0</v>
      </c>
      <c r="M33" s="37">
        <v>0</v>
      </c>
      <c r="N33" s="37">
        <v>0</v>
      </c>
      <c r="O33" s="28">
        <f t="shared" si="1"/>
        <v>80800</v>
      </c>
      <c r="Q33" s="59">
        <v>80800</v>
      </c>
    </row>
    <row r="34" spans="1:18" x14ac:dyDescent="0.25">
      <c r="A34" s="16">
        <v>33601</v>
      </c>
      <c r="B34" s="17" t="s">
        <v>60</v>
      </c>
      <c r="C34" s="18">
        <v>0</v>
      </c>
      <c r="D34" s="18">
        <v>0</v>
      </c>
      <c r="E34" s="18">
        <v>0</v>
      </c>
      <c r="F34" s="18">
        <v>4000</v>
      </c>
      <c r="G34" s="18">
        <v>3000</v>
      </c>
      <c r="H34" s="18">
        <v>3000</v>
      </c>
      <c r="I34" s="18">
        <v>1000</v>
      </c>
      <c r="J34" s="18">
        <v>1000</v>
      </c>
      <c r="K34" s="18">
        <v>0</v>
      </c>
      <c r="L34" s="18">
        <v>0</v>
      </c>
      <c r="M34" s="18">
        <v>0</v>
      </c>
      <c r="N34" s="18">
        <v>0</v>
      </c>
      <c r="O34" s="28">
        <f t="shared" si="1"/>
        <v>12000</v>
      </c>
    </row>
    <row r="35" spans="1:18" x14ac:dyDescent="0.25">
      <c r="A35" s="35">
        <v>34501</v>
      </c>
      <c r="B35" s="36" t="s">
        <v>61</v>
      </c>
      <c r="C35" s="37">
        <v>0</v>
      </c>
      <c r="D35" s="37">
        <v>0</v>
      </c>
      <c r="E35" s="37">
        <v>0</v>
      </c>
      <c r="F35" s="37">
        <v>200000</v>
      </c>
      <c r="G35" s="37">
        <v>100000</v>
      </c>
      <c r="H35" s="37">
        <v>50000</v>
      </c>
      <c r="I35" s="37"/>
      <c r="J35" s="37">
        <v>0</v>
      </c>
      <c r="K35" s="37"/>
      <c r="L35" s="37"/>
      <c r="M35" s="37"/>
      <c r="N35" s="37"/>
      <c r="O35" s="28">
        <f t="shared" si="1"/>
        <v>350000</v>
      </c>
      <c r="Q35" s="2"/>
    </row>
    <row r="36" spans="1:18" ht="23.25" x14ac:dyDescent="0.25">
      <c r="A36" s="16">
        <v>35101</v>
      </c>
      <c r="B36" s="17" t="s">
        <v>62</v>
      </c>
      <c r="C36" s="18">
        <v>12108</v>
      </c>
      <c r="D36" s="18">
        <v>12108</v>
      </c>
      <c r="E36" s="18">
        <v>12108</v>
      </c>
      <c r="F36" s="18">
        <v>12108</v>
      </c>
      <c r="G36" s="18">
        <v>12108</v>
      </c>
      <c r="H36" s="18">
        <v>12108</v>
      </c>
      <c r="I36" s="18">
        <v>12108</v>
      </c>
      <c r="J36" s="18">
        <v>12108</v>
      </c>
      <c r="K36" s="18">
        <v>12108</v>
      </c>
      <c r="L36" s="18">
        <v>12108</v>
      </c>
      <c r="M36" s="18">
        <v>12108</v>
      </c>
      <c r="N36" s="18">
        <v>12119</v>
      </c>
      <c r="O36" s="28">
        <f t="shared" si="1"/>
        <v>145307</v>
      </c>
    </row>
    <row r="37" spans="1:18" ht="34.5" x14ac:dyDescent="0.25">
      <c r="A37" s="16">
        <v>35201</v>
      </c>
      <c r="B37" s="17" t="s">
        <v>63</v>
      </c>
      <c r="C37" s="18">
        <v>1542</v>
      </c>
      <c r="D37" s="18">
        <v>1542</v>
      </c>
      <c r="E37" s="18">
        <v>1542</v>
      </c>
      <c r="F37" s="18">
        <v>1542</v>
      </c>
      <c r="G37" s="18">
        <v>1542</v>
      </c>
      <c r="H37" s="18">
        <v>1542</v>
      </c>
      <c r="I37" s="18">
        <v>1542</v>
      </c>
      <c r="J37" s="18">
        <v>1542</v>
      </c>
      <c r="K37" s="18">
        <v>1542</v>
      </c>
      <c r="L37" s="18">
        <v>1542</v>
      </c>
      <c r="M37" s="18">
        <v>1542</v>
      </c>
      <c r="N37" s="18">
        <v>1552</v>
      </c>
      <c r="O37" s="28">
        <f t="shared" si="1"/>
        <v>18514</v>
      </c>
    </row>
    <row r="38" spans="1:18" ht="23.25" x14ac:dyDescent="0.25">
      <c r="A38" s="16">
        <v>35202</v>
      </c>
      <c r="B38" s="17" t="s">
        <v>64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10000</v>
      </c>
      <c r="I38" s="18">
        <v>10000</v>
      </c>
      <c r="J38" s="18">
        <v>10000</v>
      </c>
      <c r="K38" s="18">
        <v>14351</v>
      </c>
      <c r="L38" s="18">
        <v>0</v>
      </c>
      <c r="M38" s="18">
        <v>0</v>
      </c>
      <c r="N38" s="18">
        <v>0</v>
      </c>
      <c r="O38" s="28">
        <f t="shared" si="1"/>
        <v>44351</v>
      </c>
    </row>
    <row r="39" spans="1:18" ht="23.25" x14ac:dyDescent="0.25">
      <c r="A39" s="16">
        <v>35203</v>
      </c>
      <c r="B39" s="17" t="s">
        <v>65</v>
      </c>
      <c r="C39" s="18">
        <v>0</v>
      </c>
      <c r="D39" s="18">
        <v>0</v>
      </c>
      <c r="E39" s="18">
        <v>0</v>
      </c>
      <c r="F39" s="18">
        <v>0</v>
      </c>
      <c r="G39" s="18">
        <v>36160</v>
      </c>
      <c r="H39" s="18">
        <v>0</v>
      </c>
      <c r="I39" s="18">
        <v>0</v>
      </c>
      <c r="J39" s="18">
        <v>0</v>
      </c>
      <c r="K39" s="18">
        <v>36157</v>
      </c>
      <c r="L39" s="18">
        <v>0</v>
      </c>
      <c r="M39" s="18">
        <v>0</v>
      </c>
      <c r="N39" s="18">
        <v>0</v>
      </c>
      <c r="O39" s="28">
        <f t="shared" si="1"/>
        <v>72317</v>
      </c>
    </row>
    <row r="40" spans="1:18" ht="34.5" x14ac:dyDescent="0.25">
      <c r="A40" s="16">
        <v>35301</v>
      </c>
      <c r="B40" s="17" t="s">
        <v>66</v>
      </c>
      <c r="C40" s="18">
        <v>1908</v>
      </c>
      <c r="D40" s="18">
        <v>1908</v>
      </c>
      <c r="E40" s="18">
        <v>1908</v>
      </c>
      <c r="F40" s="18">
        <v>1908</v>
      </c>
      <c r="G40" s="18">
        <v>1908</v>
      </c>
      <c r="H40" s="18">
        <v>1908</v>
      </c>
      <c r="I40" s="18">
        <v>1908</v>
      </c>
      <c r="J40" s="18">
        <v>1908</v>
      </c>
      <c r="K40" s="18">
        <v>1908</v>
      </c>
      <c r="L40" s="18">
        <v>1908</v>
      </c>
      <c r="M40" s="18">
        <v>1908</v>
      </c>
      <c r="N40" s="18">
        <v>1916</v>
      </c>
      <c r="O40" s="28">
        <f t="shared" si="1"/>
        <v>22904</v>
      </c>
    </row>
    <row r="41" spans="1:18" ht="34.5" x14ac:dyDescent="0.25">
      <c r="A41" s="16">
        <v>35501</v>
      </c>
      <c r="B41" s="17" t="s">
        <v>67</v>
      </c>
      <c r="C41" s="18">
        <v>50000</v>
      </c>
      <c r="D41" s="18">
        <v>50000</v>
      </c>
      <c r="E41" s="18">
        <v>50000</v>
      </c>
      <c r="F41" s="18">
        <v>50000</v>
      </c>
      <c r="G41" s="18">
        <v>50000</v>
      </c>
      <c r="H41" s="18">
        <v>50000</v>
      </c>
      <c r="I41" s="18">
        <v>50000</v>
      </c>
      <c r="J41" s="18">
        <v>50000</v>
      </c>
      <c r="K41" s="18">
        <v>50000</v>
      </c>
      <c r="L41" s="18">
        <v>50000</v>
      </c>
      <c r="M41" s="18">
        <v>50000</v>
      </c>
      <c r="N41" s="18">
        <v>50000</v>
      </c>
      <c r="O41" s="28">
        <f t="shared" si="1"/>
        <v>600000</v>
      </c>
    </row>
    <row r="42" spans="1:18" x14ac:dyDescent="0.25">
      <c r="A42" s="16">
        <v>35901</v>
      </c>
      <c r="B42" s="17" t="s">
        <v>68</v>
      </c>
      <c r="C42" s="18">
        <v>1362</v>
      </c>
      <c r="D42" s="18">
        <v>1362</v>
      </c>
      <c r="E42" s="18">
        <v>1362</v>
      </c>
      <c r="F42" s="18">
        <v>1362</v>
      </c>
      <c r="G42" s="18">
        <v>1362</v>
      </c>
      <c r="H42" s="18">
        <v>1362</v>
      </c>
      <c r="I42" s="18">
        <v>1362</v>
      </c>
      <c r="J42" s="18">
        <v>1362</v>
      </c>
      <c r="K42" s="18">
        <v>1362</v>
      </c>
      <c r="L42" s="18">
        <v>1362</v>
      </c>
      <c r="M42" s="18">
        <v>1362</v>
      </c>
      <c r="N42" s="18">
        <v>1371</v>
      </c>
      <c r="O42" s="28">
        <f t="shared" si="1"/>
        <v>16353</v>
      </c>
    </row>
    <row r="43" spans="1:18" x14ac:dyDescent="0.25">
      <c r="A43" s="16">
        <v>37101</v>
      </c>
      <c r="B43" s="17" t="s">
        <v>69</v>
      </c>
      <c r="C43" s="18">
        <v>0</v>
      </c>
      <c r="D43" s="18">
        <v>0</v>
      </c>
      <c r="E43" s="18">
        <v>2000</v>
      </c>
      <c r="F43" s="18">
        <v>2000</v>
      </c>
      <c r="G43" s="18">
        <v>2000</v>
      </c>
      <c r="H43" s="18">
        <v>2000</v>
      </c>
      <c r="I43" s="18">
        <v>2000</v>
      </c>
      <c r="J43" s="18">
        <v>2000</v>
      </c>
      <c r="K43" s="18">
        <v>2000</v>
      </c>
      <c r="L43" s="18">
        <v>3500</v>
      </c>
      <c r="M43" s="18">
        <v>0</v>
      </c>
      <c r="N43" s="18">
        <v>0</v>
      </c>
      <c r="O43" s="28">
        <f t="shared" si="1"/>
        <v>17500</v>
      </c>
    </row>
    <row r="44" spans="1:18" x14ac:dyDescent="0.25">
      <c r="A44" s="16">
        <v>37201</v>
      </c>
      <c r="B44" s="17" t="s">
        <v>70</v>
      </c>
      <c r="C44" s="18">
        <v>0</v>
      </c>
      <c r="D44" s="18">
        <v>0</v>
      </c>
      <c r="E44" s="18">
        <v>600</v>
      </c>
      <c r="F44" s="18">
        <v>600</v>
      </c>
      <c r="G44" s="18">
        <v>600</v>
      </c>
      <c r="H44" s="18">
        <v>600</v>
      </c>
      <c r="I44" s="18">
        <v>600</v>
      </c>
      <c r="J44" s="18">
        <v>600</v>
      </c>
      <c r="K44" s="18">
        <v>600</v>
      </c>
      <c r="L44" s="18">
        <v>800</v>
      </c>
      <c r="M44" s="18">
        <v>0</v>
      </c>
      <c r="N44" s="18">
        <v>0</v>
      </c>
      <c r="O44" s="28">
        <f t="shared" si="1"/>
        <v>5000</v>
      </c>
    </row>
    <row r="45" spans="1:18" x14ac:dyDescent="0.25">
      <c r="A45" s="16">
        <v>37501</v>
      </c>
      <c r="B45" s="17" t="s">
        <v>71</v>
      </c>
      <c r="C45" s="18">
        <v>0</v>
      </c>
      <c r="D45" s="18">
        <v>0</v>
      </c>
      <c r="E45" s="18">
        <v>3000</v>
      </c>
      <c r="F45" s="18">
        <v>3000</v>
      </c>
      <c r="G45" s="18">
        <v>3000</v>
      </c>
      <c r="H45" s="18">
        <v>3000</v>
      </c>
      <c r="I45" s="18">
        <v>3000</v>
      </c>
      <c r="J45" s="18">
        <v>3000</v>
      </c>
      <c r="K45" s="18">
        <v>3000</v>
      </c>
      <c r="L45" s="18">
        <v>3000</v>
      </c>
      <c r="M45" s="18">
        <v>0</v>
      </c>
      <c r="N45" s="18">
        <v>0</v>
      </c>
      <c r="O45" s="28">
        <f t="shared" si="1"/>
        <v>24000</v>
      </c>
    </row>
    <row r="46" spans="1:18" x14ac:dyDescent="0.25">
      <c r="A46" s="16">
        <v>37901</v>
      </c>
      <c r="B46" s="17" t="s">
        <v>72</v>
      </c>
      <c r="C46" s="18">
        <v>0</v>
      </c>
      <c r="D46" s="18">
        <v>3500</v>
      </c>
      <c r="E46" s="18">
        <v>3500</v>
      </c>
      <c r="F46" s="18">
        <v>3500</v>
      </c>
      <c r="G46" s="18">
        <v>3500</v>
      </c>
      <c r="H46" s="18">
        <v>3500</v>
      </c>
      <c r="I46" s="18">
        <v>3500</v>
      </c>
      <c r="J46" s="18">
        <v>3500</v>
      </c>
      <c r="K46" s="18">
        <v>3500</v>
      </c>
      <c r="L46" s="18">
        <v>3500</v>
      </c>
      <c r="M46" s="18"/>
      <c r="N46" s="18">
        <v>0</v>
      </c>
      <c r="O46" s="28">
        <f t="shared" si="1"/>
        <v>31500</v>
      </c>
    </row>
    <row r="47" spans="1:18" x14ac:dyDescent="0.25">
      <c r="A47" s="16">
        <v>39101</v>
      </c>
      <c r="B47" s="29" t="s">
        <v>73</v>
      </c>
      <c r="C47" s="30">
        <v>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46">
        <v>160000</v>
      </c>
      <c r="O47" s="28">
        <f t="shared" si="1"/>
        <v>160000</v>
      </c>
      <c r="Q47" s="47">
        <v>160000</v>
      </c>
      <c r="R47" s="45" t="s">
        <v>22</v>
      </c>
    </row>
    <row r="48" spans="1:18" x14ac:dyDescent="0.25">
      <c r="A48" s="16">
        <v>39201</v>
      </c>
      <c r="B48" s="17" t="s">
        <v>74</v>
      </c>
      <c r="C48" s="18">
        <v>0</v>
      </c>
      <c r="D48" s="18">
        <v>0</v>
      </c>
      <c r="E48" s="18">
        <v>0</v>
      </c>
      <c r="F48" s="18">
        <v>0</v>
      </c>
      <c r="G48" s="18">
        <v>90000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28">
        <f t="shared" si="1"/>
        <v>90000</v>
      </c>
    </row>
    <row r="49" spans="1:17" ht="24" thickBot="1" x14ac:dyDescent="0.3">
      <c r="A49" s="20">
        <v>39903</v>
      </c>
      <c r="B49" s="21" t="s">
        <v>75</v>
      </c>
      <c r="C49" s="22">
        <v>476</v>
      </c>
      <c r="D49" s="22">
        <v>476</v>
      </c>
      <c r="E49" s="22">
        <v>476</v>
      </c>
      <c r="F49" s="22">
        <v>476</v>
      </c>
      <c r="G49" s="22">
        <v>476</v>
      </c>
      <c r="H49" s="22">
        <v>476</v>
      </c>
      <c r="I49" s="22">
        <v>476</v>
      </c>
      <c r="J49" s="22">
        <v>476</v>
      </c>
      <c r="K49" s="22">
        <v>476</v>
      </c>
      <c r="L49" s="22">
        <v>476</v>
      </c>
      <c r="M49" s="22">
        <v>476</v>
      </c>
      <c r="N49" s="22">
        <v>485</v>
      </c>
      <c r="O49" s="23">
        <f>SUM(C49:N49)</f>
        <v>5721</v>
      </c>
    </row>
    <row r="50" spans="1:17" ht="24" thickBot="1" x14ac:dyDescent="0.3">
      <c r="A50" s="20">
        <v>39903</v>
      </c>
      <c r="B50" s="21" t="s">
        <v>75</v>
      </c>
      <c r="C50" s="22">
        <v>0</v>
      </c>
      <c r="D50" s="22">
        <v>0</v>
      </c>
      <c r="E50" s="22">
        <v>20000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3">
        <f>SUM(C50:N50)</f>
        <v>20000</v>
      </c>
      <c r="Q50" s="48">
        <v>20000</v>
      </c>
    </row>
    <row r="51" spans="1:17" ht="15.75" thickBot="1" x14ac:dyDescent="0.3"/>
    <row r="52" spans="1:17" ht="15.75" thickBot="1" x14ac:dyDescent="0.3">
      <c r="A52" s="31">
        <v>50000</v>
      </c>
      <c r="B52" s="32" t="s">
        <v>76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5"/>
    </row>
    <row r="53" spans="1:17" ht="15.75" thickBot="1" x14ac:dyDescent="0.3">
      <c r="A53" s="33">
        <v>56701</v>
      </c>
      <c r="B53" s="21" t="s">
        <v>80</v>
      </c>
      <c r="C53" s="37">
        <v>0</v>
      </c>
      <c r="D53" s="37">
        <v>0</v>
      </c>
      <c r="E53" s="37">
        <v>40000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57">
        <f>SUM(C53:N53)</f>
        <v>40000</v>
      </c>
      <c r="Q53" s="56">
        <v>40000</v>
      </c>
    </row>
    <row r="54" spans="1:17" x14ac:dyDescent="0.25">
      <c r="A54" s="60">
        <v>52301</v>
      </c>
      <c r="B54" s="61" t="s">
        <v>81</v>
      </c>
      <c r="C54" s="58">
        <v>0</v>
      </c>
      <c r="D54" s="58">
        <v>0</v>
      </c>
      <c r="E54" s="58">
        <v>0</v>
      </c>
      <c r="F54" s="58">
        <v>12500</v>
      </c>
      <c r="G54" s="58">
        <v>0</v>
      </c>
      <c r="H54" s="58">
        <v>0</v>
      </c>
      <c r="I54" s="58">
        <v>12500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7">
        <f>SUM(C54:N54)</f>
        <v>25000</v>
      </c>
      <c r="Q54" s="59">
        <v>25000</v>
      </c>
    </row>
    <row r="55" spans="1:17" ht="16.5" customHeight="1" x14ac:dyDescent="0.25">
      <c r="A55" s="50">
        <v>51501</v>
      </c>
      <c r="B55" s="52" t="s">
        <v>77</v>
      </c>
      <c r="C55" s="37">
        <v>0</v>
      </c>
      <c r="D55" s="37">
        <v>0</v>
      </c>
      <c r="E55" s="37">
        <v>0</v>
      </c>
      <c r="F55" s="37">
        <v>60000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f>SUM(C55:N55)</f>
        <v>60000</v>
      </c>
      <c r="Q55" s="48">
        <v>60000</v>
      </c>
    </row>
    <row r="56" spans="1:17" ht="15.75" thickBot="1" x14ac:dyDescent="0.3">
      <c r="A56" s="49">
        <v>51501</v>
      </c>
      <c r="B56" s="53" t="s">
        <v>77</v>
      </c>
      <c r="C56" s="51">
        <v>0</v>
      </c>
      <c r="D56" s="51">
        <v>0</v>
      </c>
      <c r="E56" s="51">
        <v>0</v>
      </c>
      <c r="F56" s="51">
        <v>0</v>
      </c>
      <c r="G56" s="51">
        <v>50000</v>
      </c>
      <c r="H56" s="51">
        <v>50000</v>
      </c>
      <c r="I56" s="51">
        <v>50000</v>
      </c>
      <c r="J56" s="51">
        <v>50000</v>
      </c>
      <c r="K56" s="51">
        <v>0</v>
      </c>
      <c r="L56" s="51">
        <v>0</v>
      </c>
      <c r="M56" s="51">
        <v>0</v>
      </c>
      <c r="N56" s="51">
        <v>0</v>
      </c>
      <c r="O56" s="51">
        <f>SUM(C56:N56)</f>
        <v>200000</v>
      </c>
      <c r="Q56" s="34"/>
    </row>
    <row r="57" spans="1:17" ht="15.75" x14ac:dyDescent="0.25">
      <c r="O57" s="38">
        <f>SUM(O4:O56)</f>
        <v>5938699</v>
      </c>
    </row>
  </sheetData>
  <autoFilter ref="Q1:Q57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A13" workbookViewId="0">
      <selection activeCell="F22" sqref="F22"/>
    </sheetView>
  </sheetViews>
  <sheetFormatPr baseColWidth="10" defaultRowHeight="15" x14ac:dyDescent="0.25"/>
  <cols>
    <col min="1" max="1" width="9" customWidth="1"/>
    <col min="2" max="2" width="28.42578125" style="40" customWidth="1"/>
    <col min="3" max="4" width="11.5703125" customWidth="1"/>
    <col min="5" max="5" width="12.5703125" customWidth="1"/>
    <col min="6" max="6" width="11.5703125" bestFit="1" customWidth="1"/>
    <col min="7" max="7" width="12.5703125" bestFit="1" customWidth="1"/>
    <col min="8" max="11" width="11.5703125" bestFit="1" customWidth="1"/>
    <col min="12" max="14" width="11.5703125" customWidth="1"/>
    <col min="15" max="15" width="12.5703125" customWidth="1"/>
    <col min="16" max="16" width="11.42578125" customWidth="1"/>
    <col min="17" max="17" width="15.140625" customWidth="1"/>
    <col min="18" max="18" width="15.140625" bestFit="1" customWidth="1"/>
    <col min="19" max="19" width="46.140625" customWidth="1"/>
  </cols>
  <sheetData>
    <row r="1" spans="1:17" ht="15.75" thickBot="1" x14ac:dyDescent="0.3">
      <c r="A1" s="184" t="s">
        <v>23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17" ht="15.75" thickBot="1" x14ac:dyDescent="0.3">
      <c r="A2" s="6" t="s">
        <v>24</v>
      </c>
      <c r="B2" s="7" t="s">
        <v>25</v>
      </c>
      <c r="C2" s="8" t="s">
        <v>26</v>
      </c>
      <c r="D2" s="8" t="s">
        <v>27</v>
      </c>
      <c r="E2" s="8" t="s">
        <v>28</v>
      </c>
      <c r="F2" s="8" t="s">
        <v>29</v>
      </c>
      <c r="G2" s="8" t="s">
        <v>30</v>
      </c>
      <c r="H2" s="8" t="s">
        <v>31</v>
      </c>
      <c r="I2" s="8" t="s">
        <v>32</v>
      </c>
      <c r="J2" s="8" t="s">
        <v>33</v>
      </c>
      <c r="K2" s="8" t="s">
        <v>34</v>
      </c>
      <c r="L2" s="8" t="s">
        <v>35</v>
      </c>
      <c r="M2" s="8" t="s">
        <v>36</v>
      </c>
      <c r="N2" s="8" t="s">
        <v>37</v>
      </c>
      <c r="O2" s="9" t="s">
        <v>38</v>
      </c>
    </row>
    <row r="3" spans="1:17" ht="23.25" x14ac:dyDescent="0.25">
      <c r="A3" s="16">
        <v>21101</v>
      </c>
      <c r="B3" s="17" t="s">
        <v>40</v>
      </c>
      <c r="C3" s="58">
        <v>0</v>
      </c>
      <c r="D3" s="58">
        <v>0</v>
      </c>
      <c r="E3" s="58">
        <v>2500</v>
      </c>
      <c r="F3" s="58">
        <v>0</v>
      </c>
      <c r="G3" s="58">
        <v>0</v>
      </c>
      <c r="H3" s="58">
        <v>2500</v>
      </c>
      <c r="I3" s="58">
        <v>0</v>
      </c>
      <c r="J3" s="58">
        <v>0</v>
      </c>
      <c r="K3" s="58">
        <v>2500</v>
      </c>
      <c r="L3" s="58">
        <v>0</v>
      </c>
      <c r="M3" s="58">
        <v>0</v>
      </c>
      <c r="N3" s="58">
        <v>0</v>
      </c>
      <c r="O3" s="18">
        <f t="shared" ref="O3:O10" si="0">SUM(C3:N3)</f>
        <v>7500</v>
      </c>
    </row>
    <row r="4" spans="1:17" x14ac:dyDescent="0.25">
      <c r="A4" s="16">
        <v>26101</v>
      </c>
      <c r="B4" s="17" t="s">
        <v>47</v>
      </c>
      <c r="C4" s="62">
        <v>0</v>
      </c>
      <c r="D4" s="62">
        <v>0</v>
      </c>
      <c r="E4" s="62">
        <v>4800</v>
      </c>
      <c r="F4" s="62">
        <v>4800</v>
      </c>
      <c r="G4" s="62">
        <v>4800</v>
      </c>
      <c r="H4" s="62">
        <v>4800</v>
      </c>
      <c r="I4" s="62">
        <v>4800</v>
      </c>
      <c r="J4" s="62">
        <v>4800</v>
      </c>
      <c r="K4" s="62">
        <v>4800</v>
      </c>
      <c r="L4" s="62">
        <v>4800</v>
      </c>
      <c r="M4" s="62">
        <v>4800</v>
      </c>
      <c r="N4" s="62">
        <v>4800</v>
      </c>
      <c r="O4" s="37">
        <f t="shared" si="0"/>
        <v>48000</v>
      </c>
    </row>
    <row r="5" spans="1:17" ht="23.25" x14ac:dyDescent="0.25">
      <c r="A5" s="16">
        <v>29601</v>
      </c>
      <c r="B5" s="17" t="s">
        <v>53</v>
      </c>
      <c r="C5" s="58">
        <v>0</v>
      </c>
      <c r="D5" s="58">
        <v>0</v>
      </c>
      <c r="E5" s="58">
        <v>2000</v>
      </c>
      <c r="F5" s="58">
        <v>0</v>
      </c>
      <c r="G5" s="58">
        <v>7000</v>
      </c>
      <c r="H5" s="58">
        <v>0</v>
      </c>
      <c r="I5" s="58">
        <v>2000</v>
      </c>
      <c r="J5" s="58">
        <v>0</v>
      </c>
      <c r="K5" s="58">
        <v>0</v>
      </c>
      <c r="L5" s="58">
        <v>0</v>
      </c>
      <c r="M5" s="58">
        <v>9000</v>
      </c>
      <c r="N5" s="58"/>
      <c r="O5" s="18">
        <f t="shared" si="0"/>
        <v>20000</v>
      </c>
      <c r="Q5" s="88" t="s">
        <v>23</v>
      </c>
    </row>
    <row r="6" spans="1:17" ht="23.25" x14ac:dyDescent="0.25">
      <c r="A6" s="16">
        <v>31701</v>
      </c>
      <c r="B6" s="17" t="s">
        <v>82</v>
      </c>
      <c r="C6" s="58">
        <v>0</v>
      </c>
      <c r="D6" s="58">
        <v>0</v>
      </c>
      <c r="E6" s="58">
        <v>0</v>
      </c>
      <c r="F6" s="58">
        <v>4500</v>
      </c>
      <c r="G6" s="58">
        <v>5000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37">
        <f t="shared" si="0"/>
        <v>9500</v>
      </c>
    </row>
    <row r="7" spans="1:17" ht="23.25" x14ac:dyDescent="0.25">
      <c r="A7" s="16">
        <v>33104</v>
      </c>
      <c r="B7" s="17" t="s">
        <v>83</v>
      </c>
      <c r="C7" s="58">
        <v>49600</v>
      </c>
      <c r="D7" s="58">
        <v>49600</v>
      </c>
      <c r="E7" s="58">
        <v>49600</v>
      </c>
      <c r="F7" s="58">
        <v>49600</v>
      </c>
      <c r="G7" s="58">
        <v>49600</v>
      </c>
      <c r="H7" s="58">
        <v>49600</v>
      </c>
      <c r="I7" s="58">
        <v>49600</v>
      </c>
      <c r="J7" s="58">
        <v>49600</v>
      </c>
      <c r="K7" s="58">
        <v>49600</v>
      </c>
      <c r="L7" s="58">
        <v>49600</v>
      </c>
      <c r="M7" s="58">
        <v>49600</v>
      </c>
      <c r="N7" s="58">
        <v>49600</v>
      </c>
      <c r="O7" s="37">
        <f t="shared" si="0"/>
        <v>595200</v>
      </c>
    </row>
    <row r="8" spans="1:17" ht="23.25" x14ac:dyDescent="0.25">
      <c r="A8" s="16">
        <v>33501</v>
      </c>
      <c r="B8" s="17" t="s">
        <v>84</v>
      </c>
      <c r="C8" s="37">
        <v>0</v>
      </c>
      <c r="D8" s="37">
        <v>0</v>
      </c>
      <c r="E8" s="37">
        <v>0</v>
      </c>
      <c r="F8" s="37">
        <v>0</v>
      </c>
      <c r="G8" s="37">
        <v>34800</v>
      </c>
      <c r="H8" s="37">
        <v>15000</v>
      </c>
      <c r="I8" s="37">
        <v>15000</v>
      </c>
      <c r="J8" s="37">
        <v>16000</v>
      </c>
      <c r="K8" s="37">
        <v>0</v>
      </c>
      <c r="L8" s="37">
        <v>0</v>
      </c>
      <c r="M8" s="37">
        <v>0</v>
      </c>
      <c r="N8" s="37">
        <v>0</v>
      </c>
      <c r="O8" s="37">
        <f t="shared" si="0"/>
        <v>80800</v>
      </c>
    </row>
    <row r="9" spans="1:17" x14ac:dyDescent="0.25">
      <c r="A9" s="60">
        <v>52301</v>
      </c>
      <c r="B9" s="61" t="s">
        <v>81</v>
      </c>
      <c r="C9" s="58">
        <v>0</v>
      </c>
      <c r="D9" s="58">
        <v>0</v>
      </c>
      <c r="E9" s="58">
        <v>0</v>
      </c>
      <c r="F9" s="58">
        <v>12500</v>
      </c>
      <c r="G9" s="58">
        <v>0</v>
      </c>
      <c r="H9" s="58">
        <v>0</v>
      </c>
      <c r="I9" s="58">
        <v>12500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7">
        <f t="shared" si="0"/>
        <v>25000</v>
      </c>
    </row>
    <row r="10" spans="1:17" x14ac:dyDescent="0.25">
      <c r="C10" s="65">
        <v>49600</v>
      </c>
      <c r="D10" s="65">
        <v>49600</v>
      </c>
      <c r="E10" s="65">
        <v>58900</v>
      </c>
      <c r="F10" s="65">
        <v>71400</v>
      </c>
      <c r="G10" s="65">
        <v>101200</v>
      </c>
      <c r="H10" s="65">
        <v>71900</v>
      </c>
      <c r="I10" s="65">
        <v>83900</v>
      </c>
      <c r="J10" s="65">
        <v>70400</v>
      </c>
      <c r="K10" s="65">
        <v>56900</v>
      </c>
      <c r="L10" s="65">
        <v>54400</v>
      </c>
      <c r="M10" s="65">
        <v>63400</v>
      </c>
      <c r="N10" s="87">
        <v>54400</v>
      </c>
      <c r="O10" s="86">
        <f t="shared" si="0"/>
        <v>786000</v>
      </c>
    </row>
    <row r="12" spans="1:17" ht="15.75" thickBot="1" x14ac:dyDescent="0.3">
      <c r="A12" s="184" t="s">
        <v>79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</row>
    <row r="13" spans="1:17" ht="15.75" thickBot="1" x14ac:dyDescent="0.3">
      <c r="A13" s="6" t="s">
        <v>24</v>
      </c>
      <c r="B13" s="7" t="s">
        <v>25</v>
      </c>
      <c r="C13" s="8" t="s">
        <v>26</v>
      </c>
      <c r="D13" s="8" t="s">
        <v>27</v>
      </c>
      <c r="E13" s="8" t="s">
        <v>28</v>
      </c>
      <c r="F13" s="8" t="s">
        <v>29</v>
      </c>
      <c r="G13" s="8" t="s">
        <v>30</v>
      </c>
      <c r="H13" s="8" t="s">
        <v>31</v>
      </c>
      <c r="I13" s="8" t="s">
        <v>32</v>
      </c>
      <c r="J13" s="8" t="s">
        <v>33</v>
      </c>
      <c r="K13" s="8" t="s">
        <v>34</v>
      </c>
      <c r="L13" s="8" t="s">
        <v>35</v>
      </c>
      <c r="M13" s="8" t="s">
        <v>36</v>
      </c>
      <c r="N13" s="8" t="s">
        <v>37</v>
      </c>
      <c r="O13" s="9" t="s">
        <v>38</v>
      </c>
    </row>
    <row r="14" spans="1:17" x14ac:dyDescent="0.25">
      <c r="A14" s="16">
        <v>21601</v>
      </c>
      <c r="B14" s="36" t="s">
        <v>43</v>
      </c>
      <c r="C14" s="63">
        <v>0</v>
      </c>
      <c r="D14" s="63">
        <v>0</v>
      </c>
      <c r="E14" s="63">
        <v>5000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19">
        <v>5000</v>
      </c>
      <c r="Q14" s="88" t="s">
        <v>79</v>
      </c>
    </row>
    <row r="15" spans="1:17" ht="23.25" x14ac:dyDescent="0.25">
      <c r="A15" s="35">
        <v>27201</v>
      </c>
      <c r="B15" s="36" t="s">
        <v>48</v>
      </c>
      <c r="C15" s="63">
        <v>0</v>
      </c>
      <c r="D15" s="63">
        <v>0</v>
      </c>
      <c r="E15" s="63">
        <v>45000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28">
        <v>45000</v>
      </c>
    </row>
    <row r="16" spans="1:17" x14ac:dyDescent="0.25">
      <c r="A16" s="35">
        <v>29101</v>
      </c>
      <c r="B16" s="36" t="s">
        <v>49</v>
      </c>
      <c r="C16" s="63">
        <v>0</v>
      </c>
      <c r="D16" s="63">
        <v>0</v>
      </c>
      <c r="E16" s="63">
        <v>25000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  <c r="O16" s="28">
        <v>25000</v>
      </c>
    </row>
    <row r="17" spans="1:17" x14ac:dyDescent="0.25">
      <c r="A17" s="16">
        <v>29602</v>
      </c>
      <c r="B17" s="17" t="s">
        <v>54</v>
      </c>
      <c r="C17" s="63">
        <v>0</v>
      </c>
      <c r="D17" s="63">
        <v>0</v>
      </c>
      <c r="E17" s="63">
        <v>25000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  <c r="O17" s="19">
        <v>25000</v>
      </c>
    </row>
    <row r="18" spans="1:17" ht="24" thickBot="1" x14ac:dyDescent="0.3">
      <c r="A18" s="20">
        <v>39903</v>
      </c>
      <c r="B18" s="21" t="s">
        <v>75</v>
      </c>
      <c r="C18" s="64">
        <v>0</v>
      </c>
      <c r="D18" s="64">
        <v>0</v>
      </c>
      <c r="E18" s="64">
        <v>20000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64">
        <v>0</v>
      </c>
      <c r="L18" s="64">
        <v>0</v>
      </c>
      <c r="M18" s="64">
        <v>0</v>
      </c>
      <c r="N18" s="64">
        <v>0</v>
      </c>
      <c r="O18" s="23">
        <v>20000</v>
      </c>
    </row>
    <row r="19" spans="1:17" ht="23.25" x14ac:dyDescent="0.25">
      <c r="A19" s="33">
        <v>56701</v>
      </c>
      <c r="B19" s="199" t="s">
        <v>80</v>
      </c>
      <c r="C19" s="201">
        <v>0</v>
      </c>
      <c r="D19" s="201">
        <v>0</v>
      </c>
      <c r="E19" s="201">
        <v>40000</v>
      </c>
      <c r="F19" s="201">
        <v>0</v>
      </c>
      <c r="G19" s="201">
        <v>0</v>
      </c>
      <c r="H19" s="201">
        <v>0</v>
      </c>
      <c r="I19" s="201">
        <v>0</v>
      </c>
      <c r="J19" s="201">
        <v>0</v>
      </c>
      <c r="K19" s="201">
        <v>0</v>
      </c>
      <c r="L19" s="201">
        <v>0</v>
      </c>
      <c r="M19" s="201">
        <v>0</v>
      </c>
      <c r="N19" s="201">
        <v>0</v>
      </c>
      <c r="O19" s="200">
        <v>40000</v>
      </c>
    </row>
    <row r="20" spans="1:17" x14ac:dyDescent="0.25">
      <c r="A20" s="50">
        <v>51501</v>
      </c>
      <c r="B20" s="36" t="s">
        <v>77</v>
      </c>
      <c r="C20" s="63">
        <v>0</v>
      </c>
      <c r="D20" s="63">
        <v>0</v>
      </c>
      <c r="E20" s="63">
        <v>0</v>
      </c>
      <c r="F20" s="63">
        <v>60000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  <c r="O20" s="37">
        <v>60000</v>
      </c>
    </row>
    <row r="21" spans="1:17" s="198" customFormat="1" ht="14.25" customHeight="1" x14ac:dyDescent="0.25">
      <c r="A21" s="196"/>
      <c r="B21" s="197"/>
      <c r="C21"/>
      <c r="D21"/>
      <c r="E21"/>
      <c r="F21"/>
      <c r="G21"/>
      <c r="H21"/>
      <c r="I21"/>
      <c r="J21"/>
      <c r="K21"/>
      <c r="L21"/>
      <c r="M21"/>
      <c r="N21"/>
      <c r="O21" s="3">
        <f>SUM(O14:O20)</f>
        <v>220000</v>
      </c>
    </row>
    <row r="22" spans="1:17" x14ac:dyDescent="0.25">
      <c r="A22" s="196"/>
      <c r="B22" s="197"/>
    </row>
    <row r="23" spans="1:17" x14ac:dyDescent="0.25">
      <c r="A23" s="185" t="s">
        <v>22</v>
      </c>
      <c r="B23" s="185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</row>
    <row r="24" spans="1:17" ht="23.25" x14ac:dyDescent="0.25">
      <c r="A24" s="16">
        <v>39101</v>
      </c>
      <c r="B24" s="17" t="s">
        <v>73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46">
        <v>160000</v>
      </c>
      <c r="O24" s="28">
        <f>SUM(C24:N24)</f>
        <v>160000</v>
      </c>
      <c r="Q24" s="88" t="s">
        <v>22</v>
      </c>
    </row>
    <row r="25" spans="1:17" x14ac:dyDescent="0.25">
      <c r="A25" s="66"/>
      <c r="B25" s="67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O25" s="86">
        <v>160000</v>
      </c>
    </row>
    <row r="26" spans="1:17" x14ac:dyDescent="0.25">
      <c r="A26" s="66"/>
      <c r="B26" s="67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O26" s="86"/>
    </row>
    <row r="27" spans="1:17" ht="15.75" thickBot="1" x14ac:dyDescent="0.3">
      <c r="A27" s="184" t="s">
        <v>78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</row>
    <row r="28" spans="1:17" ht="15.75" thickBot="1" x14ac:dyDescent="0.3">
      <c r="A28" s="6" t="s">
        <v>24</v>
      </c>
      <c r="B28" s="7" t="s">
        <v>25</v>
      </c>
      <c r="C28" s="8" t="s">
        <v>26</v>
      </c>
      <c r="D28" s="8" t="s">
        <v>27</v>
      </c>
      <c r="E28" s="8" t="s">
        <v>28</v>
      </c>
      <c r="F28" s="8" t="s">
        <v>29</v>
      </c>
      <c r="G28" s="8" t="s">
        <v>30</v>
      </c>
      <c r="H28" s="8" t="s">
        <v>31</v>
      </c>
      <c r="I28" s="8" t="s">
        <v>32</v>
      </c>
      <c r="J28" s="8" t="s">
        <v>33</v>
      </c>
      <c r="K28" s="8" t="s">
        <v>34</v>
      </c>
      <c r="L28" s="8" t="s">
        <v>35</v>
      </c>
      <c r="M28" s="8" t="s">
        <v>36</v>
      </c>
      <c r="N28" s="8" t="s">
        <v>37</v>
      </c>
      <c r="O28" s="9" t="s">
        <v>38</v>
      </c>
    </row>
    <row r="29" spans="1:17" x14ac:dyDescent="0.25">
      <c r="A29" s="35">
        <v>21601</v>
      </c>
      <c r="B29" s="36" t="s">
        <v>43</v>
      </c>
      <c r="C29" s="37">
        <v>0</v>
      </c>
      <c r="D29" s="37">
        <v>0</v>
      </c>
      <c r="E29" s="37">
        <v>5000</v>
      </c>
      <c r="F29" s="37">
        <v>15000</v>
      </c>
      <c r="G29" s="37">
        <v>5000</v>
      </c>
      <c r="H29" s="37">
        <v>5000</v>
      </c>
      <c r="I29" s="37">
        <v>5000</v>
      </c>
      <c r="J29" s="37">
        <v>5000</v>
      </c>
      <c r="K29" s="42">
        <v>15000</v>
      </c>
      <c r="L29" s="37">
        <v>5000</v>
      </c>
      <c r="M29" s="37">
        <v>0</v>
      </c>
      <c r="N29" s="37">
        <v>0</v>
      </c>
      <c r="O29" s="28">
        <f t="shared" ref="O29:O34" si="1">SUM(C29:N29)</f>
        <v>60000</v>
      </c>
    </row>
    <row r="30" spans="1:17" x14ac:dyDescent="0.25">
      <c r="A30" s="16">
        <v>22106</v>
      </c>
      <c r="B30" s="17" t="s">
        <v>44</v>
      </c>
      <c r="C30" s="18">
        <v>0</v>
      </c>
      <c r="D30" s="18">
        <v>0</v>
      </c>
      <c r="E30" s="18">
        <v>2800</v>
      </c>
      <c r="F30" s="18">
        <v>1600</v>
      </c>
      <c r="G30" s="18">
        <v>1600</v>
      </c>
      <c r="H30" s="18">
        <v>1600</v>
      </c>
      <c r="I30" s="18">
        <v>1600</v>
      </c>
      <c r="J30" s="42">
        <v>1800</v>
      </c>
      <c r="K30" s="18">
        <v>4200</v>
      </c>
      <c r="L30" s="18">
        <v>1600</v>
      </c>
      <c r="M30" s="18">
        <v>0</v>
      </c>
      <c r="N30" s="18">
        <v>0</v>
      </c>
      <c r="O30" s="19">
        <f t="shared" si="1"/>
        <v>16800</v>
      </c>
    </row>
    <row r="31" spans="1:17" ht="23.25" x14ac:dyDescent="0.25">
      <c r="A31" s="35">
        <v>25201</v>
      </c>
      <c r="B31" s="36" t="s">
        <v>46</v>
      </c>
      <c r="C31" s="37">
        <v>0</v>
      </c>
      <c r="D31" s="37">
        <v>0</v>
      </c>
      <c r="E31" s="37">
        <v>0</v>
      </c>
      <c r="F31" s="42">
        <v>2000</v>
      </c>
      <c r="G31" s="42">
        <v>2000</v>
      </c>
      <c r="H31" s="42">
        <v>1000</v>
      </c>
      <c r="I31" s="42">
        <v>2000</v>
      </c>
      <c r="J31" s="42">
        <v>2600</v>
      </c>
      <c r="K31" s="37">
        <v>0</v>
      </c>
      <c r="L31" s="37">
        <v>0</v>
      </c>
      <c r="M31" s="37">
        <v>0</v>
      </c>
      <c r="N31" s="37">
        <v>0</v>
      </c>
      <c r="O31" s="28">
        <f t="shared" si="1"/>
        <v>9600</v>
      </c>
      <c r="Q31" s="88" t="s">
        <v>78</v>
      </c>
    </row>
    <row r="32" spans="1:17" ht="23.25" x14ac:dyDescent="0.25">
      <c r="A32" s="35">
        <v>27201</v>
      </c>
      <c r="B32" s="36" t="s">
        <v>48</v>
      </c>
      <c r="C32" s="37">
        <v>0</v>
      </c>
      <c r="D32" s="37">
        <v>0</v>
      </c>
      <c r="E32" s="37">
        <v>0</v>
      </c>
      <c r="F32" s="37">
        <v>0</v>
      </c>
      <c r="G32" s="42">
        <v>5000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28">
        <f t="shared" si="1"/>
        <v>5000</v>
      </c>
    </row>
    <row r="33" spans="1:19" x14ac:dyDescent="0.25">
      <c r="A33" s="35">
        <v>29101</v>
      </c>
      <c r="B33" s="36" t="s">
        <v>49</v>
      </c>
      <c r="C33" s="37">
        <v>0</v>
      </c>
      <c r="D33" s="37">
        <v>0</v>
      </c>
      <c r="E33" s="37">
        <v>0</v>
      </c>
      <c r="F33" s="37">
        <v>0</v>
      </c>
      <c r="G33" s="42">
        <v>18000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28">
        <f t="shared" si="1"/>
        <v>18000</v>
      </c>
    </row>
    <row r="34" spans="1:19" ht="24" thickBot="1" x14ac:dyDescent="0.3">
      <c r="A34" s="20">
        <v>29801</v>
      </c>
      <c r="B34" s="21" t="s">
        <v>55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43">
        <v>1500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3">
        <f t="shared" si="1"/>
        <v>1500</v>
      </c>
      <c r="Q34" s="39"/>
    </row>
    <row r="35" spans="1:19" x14ac:dyDescent="0.25">
      <c r="C35" s="3"/>
      <c r="D35" s="3"/>
      <c r="E35" s="3"/>
      <c r="F35" s="3">
        <v>2000</v>
      </c>
      <c r="G35" s="3">
        <v>25000</v>
      </c>
      <c r="H35" s="3">
        <v>2500</v>
      </c>
      <c r="I35" s="3">
        <v>2000</v>
      </c>
      <c r="J35" s="3">
        <v>4400</v>
      </c>
      <c r="K35" s="3">
        <v>15000</v>
      </c>
      <c r="L35" s="3"/>
      <c r="M35" s="3"/>
      <c r="N35" s="3"/>
      <c r="O35" s="86">
        <f>SUM(F35:K35)</f>
        <v>50900</v>
      </c>
    </row>
    <row r="37" spans="1:19" x14ac:dyDescent="0.25">
      <c r="S37" s="40"/>
    </row>
    <row r="38" spans="1:19" x14ac:dyDescent="0.25">
      <c r="S38" s="85"/>
    </row>
    <row r="39" spans="1:19" x14ac:dyDescent="0.25">
      <c r="S39" s="40"/>
    </row>
    <row r="40" spans="1:19" ht="15.75" x14ac:dyDescent="0.25">
      <c r="Q40" s="39"/>
      <c r="S40" s="45"/>
    </row>
  </sheetData>
  <mergeCells count="4">
    <mergeCell ref="A1:O1"/>
    <mergeCell ref="A12:O12"/>
    <mergeCell ref="A23:O23"/>
    <mergeCell ref="A27:O2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19" workbookViewId="0">
      <selection activeCell="C12" sqref="C12"/>
    </sheetView>
  </sheetViews>
  <sheetFormatPr baseColWidth="10" defaultRowHeight="15" x14ac:dyDescent="0.25"/>
  <cols>
    <col min="1" max="1" width="9" customWidth="1"/>
    <col min="2" max="2" width="31.140625" customWidth="1"/>
    <col min="3" max="3" width="13.5703125" customWidth="1"/>
    <col min="4" max="4" width="13.85546875" bestFit="1" customWidth="1"/>
    <col min="5" max="5" width="13.42578125" customWidth="1"/>
    <col min="6" max="6" width="13.5703125" customWidth="1"/>
    <col min="7" max="7" width="13.42578125" customWidth="1"/>
    <col min="8" max="8" width="13.5703125" customWidth="1"/>
    <col min="9" max="9" width="13.42578125" customWidth="1"/>
    <col min="10" max="10" width="13.85546875" bestFit="1" customWidth="1"/>
    <col min="11" max="11" width="13.42578125" customWidth="1"/>
    <col min="12" max="12" width="13.7109375" customWidth="1"/>
    <col min="13" max="13" width="13.85546875" bestFit="1" customWidth="1"/>
    <col min="14" max="14" width="14.140625" customWidth="1"/>
    <col min="15" max="15" width="11.7109375" bestFit="1" customWidth="1"/>
    <col min="17" max="17" width="35" customWidth="1"/>
  </cols>
  <sheetData>
    <row r="1" spans="1:16" ht="15.75" thickBot="1" x14ac:dyDescent="0.3">
      <c r="A1" s="69" t="s">
        <v>24</v>
      </c>
      <c r="B1" s="70" t="s">
        <v>25</v>
      </c>
      <c r="C1" s="71" t="s">
        <v>26</v>
      </c>
      <c r="D1" s="71" t="s">
        <v>27</v>
      </c>
      <c r="E1" s="71" t="s">
        <v>28</v>
      </c>
      <c r="F1" s="71" t="s">
        <v>29</v>
      </c>
      <c r="G1" s="71" t="s">
        <v>30</v>
      </c>
      <c r="H1" s="71" t="s">
        <v>31</v>
      </c>
      <c r="I1" s="71" t="s">
        <v>32</v>
      </c>
      <c r="J1" s="71" t="s">
        <v>33</v>
      </c>
      <c r="K1" s="71" t="s">
        <v>34</v>
      </c>
      <c r="L1" s="71" t="s">
        <v>35</v>
      </c>
      <c r="M1" s="71" t="s">
        <v>36</v>
      </c>
      <c r="N1" s="71" t="s">
        <v>37</v>
      </c>
      <c r="O1" s="72" t="s">
        <v>38</v>
      </c>
    </row>
    <row r="2" spans="1:16" x14ac:dyDescent="0.25">
      <c r="A2" s="10">
        <v>20000</v>
      </c>
      <c r="B2" s="11" t="s">
        <v>39</v>
      </c>
      <c r="C2" s="12"/>
      <c r="D2" s="12"/>
      <c r="E2" s="12"/>
      <c r="F2" s="13"/>
      <c r="G2" s="12"/>
      <c r="H2" s="13"/>
      <c r="I2" s="12"/>
      <c r="J2" s="13"/>
      <c r="K2" s="12"/>
      <c r="L2" s="13"/>
      <c r="M2" s="14"/>
      <c r="N2" s="14"/>
      <c r="O2" s="15"/>
      <c r="P2" s="88" t="s">
        <v>86</v>
      </c>
    </row>
    <row r="3" spans="1:16" ht="23.25" x14ac:dyDescent="0.25">
      <c r="A3" s="16">
        <v>21101</v>
      </c>
      <c r="B3" s="17" t="s">
        <v>40</v>
      </c>
      <c r="C3" s="18">
        <v>0</v>
      </c>
      <c r="D3" s="18">
        <v>0</v>
      </c>
      <c r="E3" s="18">
        <v>5000</v>
      </c>
      <c r="F3" s="18">
        <v>15000</v>
      </c>
      <c r="G3" s="18">
        <v>5000</v>
      </c>
      <c r="H3" s="18">
        <v>5000</v>
      </c>
      <c r="I3" s="18">
        <v>5000</v>
      </c>
      <c r="J3" s="18">
        <v>5000</v>
      </c>
      <c r="K3" s="18"/>
      <c r="L3" s="18">
        <v>5000</v>
      </c>
      <c r="M3" s="18">
        <v>0</v>
      </c>
      <c r="N3" s="18">
        <v>0</v>
      </c>
      <c r="O3" s="19">
        <f>SUM(C3:N3)</f>
        <v>45000</v>
      </c>
    </row>
    <row r="4" spans="1:16" x14ac:dyDescent="0.25">
      <c r="A4" s="16">
        <v>21201</v>
      </c>
      <c r="B4" s="17" t="s">
        <v>41</v>
      </c>
      <c r="C4" s="18">
        <v>200</v>
      </c>
      <c r="D4" s="18">
        <v>200</v>
      </c>
      <c r="E4" s="18">
        <v>200</v>
      </c>
      <c r="F4" s="18">
        <v>200</v>
      </c>
      <c r="G4" s="18">
        <v>200</v>
      </c>
      <c r="H4" s="18">
        <v>200</v>
      </c>
      <c r="I4" s="18">
        <v>200</v>
      </c>
      <c r="J4" s="18">
        <v>200</v>
      </c>
      <c r="K4" s="18">
        <v>600</v>
      </c>
      <c r="L4" s="18">
        <v>200</v>
      </c>
      <c r="M4" s="18">
        <v>0</v>
      </c>
      <c r="N4" s="18">
        <v>0</v>
      </c>
      <c r="O4" s="19">
        <f>SUM(C4:N4)</f>
        <v>2400</v>
      </c>
    </row>
    <row r="5" spans="1:16" ht="23.25" x14ac:dyDescent="0.25">
      <c r="A5" s="16">
        <v>21401</v>
      </c>
      <c r="B5" s="17" t="s">
        <v>42</v>
      </c>
      <c r="C5" s="18">
        <v>0</v>
      </c>
      <c r="D5" s="18">
        <v>0</v>
      </c>
      <c r="E5" s="18">
        <v>700</v>
      </c>
      <c r="F5" s="18">
        <v>500</v>
      </c>
      <c r="G5" s="18">
        <v>500</v>
      </c>
      <c r="H5" s="18">
        <v>800</v>
      </c>
      <c r="I5" s="18">
        <v>800</v>
      </c>
      <c r="J5" s="18">
        <v>500</v>
      </c>
      <c r="K5" s="18">
        <v>500</v>
      </c>
      <c r="L5" s="18">
        <v>500</v>
      </c>
      <c r="M5" s="18">
        <v>0</v>
      </c>
      <c r="N5" s="18">
        <v>0</v>
      </c>
      <c r="O5" s="19">
        <f t="shared" ref="O5:O18" si="0">SUM(C5:N5)</f>
        <v>4800</v>
      </c>
    </row>
    <row r="6" spans="1:16" x14ac:dyDescent="0.25">
      <c r="A6" s="16">
        <v>21601</v>
      </c>
      <c r="B6" s="17" t="s">
        <v>43</v>
      </c>
      <c r="C6" s="18">
        <v>0</v>
      </c>
      <c r="D6" s="18">
        <v>0</v>
      </c>
      <c r="E6" s="18">
        <v>5000</v>
      </c>
      <c r="F6" s="18">
        <v>15000</v>
      </c>
      <c r="G6" s="18">
        <v>5000</v>
      </c>
      <c r="H6" s="18">
        <v>5000</v>
      </c>
      <c r="I6" s="18">
        <v>5000</v>
      </c>
      <c r="J6" s="18">
        <v>5000</v>
      </c>
      <c r="K6" s="18">
        <v>15000</v>
      </c>
      <c r="L6" s="18">
        <v>5000</v>
      </c>
      <c r="M6" s="18">
        <v>0</v>
      </c>
      <c r="N6" s="18">
        <v>0</v>
      </c>
      <c r="O6" s="19">
        <f t="shared" si="0"/>
        <v>60000</v>
      </c>
    </row>
    <row r="7" spans="1:16" x14ac:dyDescent="0.25">
      <c r="A7" s="16">
        <v>22106</v>
      </c>
      <c r="B7" s="17" t="s">
        <v>44</v>
      </c>
      <c r="C7" s="18">
        <v>0</v>
      </c>
      <c r="D7" s="18">
        <v>0</v>
      </c>
      <c r="E7" s="18">
        <v>2800</v>
      </c>
      <c r="F7" s="18">
        <v>1600</v>
      </c>
      <c r="G7" s="18">
        <v>1600</v>
      </c>
      <c r="H7" s="18">
        <v>1600</v>
      </c>
      <c r="I7" s="18">
        <v>1600</v>
      </c>
      <c r="J7" s="18"/>
      <c r="K7" s="18">
        <v>4200</v>
      </c>
      <c r="L7" s="18">
        <v>1600</v>
      </c>
      <c r="M7" s="18">
        <v>0</v>
      </c>
      <c r="N7" s="18">
        <v>0</v>
      </c>
      <c r="O7" s="19">
        <f t="shared" si="0"/>
        <v>15000</v>
      </c>
    </row>
    <row r="8" spans="1:16" x14ac:dyDescent="0.25">
      <c r="A8" s="16">
        <v>24601</v>
      </c>
      <c r="B8" s="17" t="s">
        <v>45</v>
      </c>
      <c r="C8" s="18">
        <v>0</v>
      </c>
      <c r="D8" s="18">
        <v>0</v>
      </c>
      <c r="E8" s="18">
        <v>1000</v>
      </c>
      <c r="F8" s="18">
        <v>335</v>
      </c>
      <c r="G8" s="18">
        <v>333</v>
      </c>
      <c r="H8" s="18">
        <v>333</v>
      </c>
      <c r="I8" s="18">
        <v>333</v>
      </c>
      <c r="J8" s="18">
        <v>333</v>
      </c>
      <c r="K8" s="18">
        <v>1000</v>
      </c>
      <c r="L8" s="18">
        <v>333</v>
      </c>
      <c r="M8" s="18">
        <v>0</v>
      </c>
      <c r="N8" s="18">
        <v>0</v>
      </c>
      <c r="O8" s="19">
        <f t="shared" si="0"/>
        <v>4000</v>
      </c>
    </row>
    <row r="9" spans="1:16" ht="23.25" x14ac:dyDescent="0.25">
      <c r="A9" s="16">
        <v>25201</v>
      </c>
      <c r="B9" s="17" t="s">
        <v>46</v>
      </c>
      <c r="C9" s="18">
        <v>0</v>
      </c>
      <c r="D9" s="18">
        <v>0</v>
      </c>
      <c r="E9" s="18">
        <v>0</v>
      </c>
      <c r="F9" s="18"/>
      <c r="G9" s="18"/>
      <c r="H9" s="18"/>
      <c r="I9" s="18"/>
      <c r="J9" s="18"/>
      <c r="K9" s="18">
        <v>0</v>
      </c>
      <c r="L9" s="18">
        <v>0</v>
      </c>
      <c r="M9" s="18">
        <v>0</v>
      </c>
      <c r="N9" s="18">
        <v>0</v>
      </c>
      <c r="O9" s="19">
        <f t="shared" si="0"/>
        <v>0</v>
      </c>
    </row>
    <row r="10" spans="1:16" x14ac:dyDescent="0.25">
      <c r="A10" s="16">
        <v>26101</v>
      </c>
      <c r="B10" s="17" t="s">
        <v>47</v>
      </c>
      <c r="C10" s="18">
        <v>176466</v>
      </c>
      <c r="D10" s="18">
        <v>176466</v>
      </c>
      <c r="E10" s="18">
        <v>176466</v>
      </c>
      <c r="F10" s="18">
        <v>176466</v>
      </c>
      <c r="G10" s="18">
        <v>252933</v>
      </c>
      <c r="H10" s="18">
        <v>176466</v>
      </c>
      <c r="I10" s="18">
        <v>176466</v>
      </c>
      <c r="J10" s="18">
        <v>176466</v>
      </c>
      <c r="K10" s="18">
        <v>176466</v>
      </c>
      <c r="L10" s="18">
        <v>176466</v>
      </c>
      <c r="M10" s="18">
        <v>176466</v>
      </c>
      <c r="N10" s="18">
        <v>100000</v>
      </c>
      <c r="O10" s="19">
        <f t="shared" si="0"/>
        <v>2117593</v>
      </c>
    </row>
    <row r="11" spans="1:16" ht="23.25" x14ac:dyDescent="0.25">
      <c r="A11" s="16">
        <v>27201</v>
      </c>
      <c r="B11" s="17" t="s">
        <v>48</v>
      </c>
      <c r="C11" s="18">
        <v>0</v>
      </c>
      <c r="D11" s="18">
        <v>0</v>
      </c>
      <c r="E11" s="18">
        <v>0</v>
      </c>
      <c r="F11" s="18">
        <v>0</v>
      </c>
      <c r="G11" s="18"/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9">
        <f t="shared" si="0"/>
        <v>0</v>
      </c>
    </row>
    <row r="12" spans="1:16" x14ac:dyDescent="0.25">
      <c r="A12" s="16">
        <v>29101</v>
      </c>
      <c r="B12" s="17" t="s">
        <v>49</v>
      </c>
      <c r="C12" s="18">
        <v>0</v>
      </c>
      <c r="D12" s="18">
        <v>0</v>
      </c>
      <c r="E12" s="18">
        <v>0</v>
      </c>
      <c r="F12" s="18">
        <v>0</v>
      </c>
      <c r="G12" s="18"/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9">
        <f t="shared" si="0"/>
        <v>0</v>
      </c>
    </row>
    <row r="13" spans="1:16" ht="23.25" x14ac:dyDescent="0.25">
      <c r="A13" s="16">
        <v>29201</v>
      </c>
      <c r="B13" s="17" t="s">
        <v>50</v>
      </c>
      <c r="C13" s="18">
        <v>0</v>
      </c>
      <c r="D13" s="18">
        <v>0</v>
      </c>
      <c r="E13" s="18">
        <v>0</v>
      </c>
      <c r="F13" s="18">
        <v>400</v>
      </c>
      <c r="G13" s="18">
        <v>400</v>
      </c>
      <c r="H13" s="18">
        <v>400</v>
      </c>
      <c r="I13" s="18">
        <v>500</v>
      </c>
      <c r="J13" s="18">
        <v>400</v>
      </c>
      <c r="K13" s="18">
        <v>400</v>
      </c>
      <c r="L13" s="18">
        <v>0</v>
      </c>
      <c r="M13" s="18">
        <v>0</v>
      </c>
      <c r="N13" s="18">
        <v>0</v>
      </c>
      <c r="O13" s="19">
        <f t="shared" si="0"/>
        <v>2500</v>
      </c>
    </row>
    <row r="14" spans="1:16" ht="34.5" x14ac:dyDescent="0.25">
      <c r="A14" s="16">
        <v>29301</v>
      </c>
      <c r="B14" s="17" t="s">
        <v>51</v>
      </c>
      <c r="C14" s="18">
        <v>0</v>
      </c>
      <c r="D14" s="18">
        <v>0</v>
      </c>
      <c r="E14" s="18">
        <v>0</v>
      </c>
      <c r="F14" s="18">
        <v>300</v>
      </c>
      <c r="G14" s="18">
        <v>300</v>
      </c>
      <c r="H14" s="18">
        <v>300</v>
      </c>
      <c r="I14" s="18">
        <v>300</v>
      </c>
      <c r="J14" s="18">
        <v>300</v>
      </c>
      <c r="K14" s="18">
        <v>0</v>
      </c>
      <c r="L14" s="18">
        <v>0</v>
      </c>
      <c r="M14" s="18">
        <v>0</v>
      </c>
      <c r="N14" s="18">
        <v>0</v>
      </c>
      <c r="O14" s="19">
        <f t="shared" si="0"/>
        <v>1500</v>
      </c>
    </row>
    <row r="15" spans="1:16" ht="34.5" x14ac:dyDescent="0.25">
      <c r="A15" s="16">
        <v>29401</v>
      </c>
      <c r="B15" s="17" t="s">
        <v>52</v>
      </c>
      <c r="C15" s="18">
        <v>0</v>
      </c>
      <c r="D15" s="18">
        <v>0</v>
      </c>
      <c r="E15" s="18">
        <v>0</v>
      </c>
      <c r="F15" s="18">
        <v>1000</v>
      </c>
      <c r="G15" s="18">
        <v>250</v>
      </c>
      <c r="H15" s="18">
        <v>250</v>
      </c>
      <c r="I15" s="18">
        <v>250</v>
      </c>
      <c r="J15" s="18">
        <v>250</v>
      </c>
      <c r="K15" s="18">
        <v>1000</v>
      </c>
      <c r="L15" s="18">
        <v>0</v>
      </c>
      <c r="M15" s="18">
        <v>0</v>
      </c>
      <c r="N15" s="18">
        <v>0</v>
      </c>
      <c r="O15" s="19">
        <f t="shared" si="0"/>
        <v>3000</v>
      </c>
    </row>
    <row r="16" spans="1:16" ht="23.25" x14ac:dyDescent="0.25">
      <c r="A16" s="16">
        <v>29601</v>
      </c>
      <c r="B16" s="17" t="s">
        <v>53</v>
      </c>
      <c r="C16" s="18">
        <v>50000</v>
      </c>
      <c r="D16" s="18">
        <v>50000</v>
      </c>
      <c r="E16" s="18">
        <v>50000</v>
      </c>
      <c r="F16" s="18">
        <v>50000</v>
      </c>
      <c r="G16" s="18">
        <v>50000</v>
      </c>
      <c r="H16" s="18">
        <v>50000</v>
      </c>
      <c r="I16" s="18">
        <v>50000</v>
      </c>
      <c r="J16" s="18">
        <v>50000</v>
      </c>
      <c r="K16" s="18">
        <v>50000</v>
      </c>
      <c r="L16" s="18">
        <v>50000</v>
      </c>
      <c r="M16" s="18">
        <v>50000</v>
      </c>
      <c r="N16" s="18">
        <v>50000</v>
      </c>
      <c r="O16" s="19">
        <f t="shared" si="0"/>
        <v>600000</v>
      </c>
    </row>
    <row r="17" spans="1:15" x14ac:dyDescent="0.25">
      <c r="A17" s="16">
        <v>29602</v>
      </c>
      <c r="B17" s="17" t="s">
        <v>54</v>
      </c>
      <c r="C17" s="18">
        <v>0</v>
      </c>
      <c r="D17" s="18">
        <v>0</v>
      </c>
      <c r="E17" s="18">
        <v>0</v>
      </c>
      <c r="F17" s="18">
        <v>23000</v>
      </c>
      <c r="G17" s="18">
        <v>23000</v>
      </c>
      <c r="H17" s="18">
        <v>23000</v>
      </c>
      <c r="I17" s="18">
        <v>17562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9">
        <f t="shared" si="0"/>
        <v>86562</v>
      </c>
    </row>
    <row r="18" spans="1:15" ht="24" thickBot="1" x14ac:dyDescent="0.3">
      <c r="A18" s="20">
        <v>29801</v>
      </c>
      <c r="B18" s="21" t="s">
        <v>55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/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3">
        <f t="shared" si="0"/>
        <v>0</v>
      </c>
    </row>
    <row r="19" spans="1:15" ht="15.75" thickBot="1" x14ac:dyDescent="0.3">
      <c r="A19" s="24">
        <v>30000</v>
      </c>
      <c r="B19" s="25" t="s">
        <v>56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7"/>
    </row>
    <row r="20" spans="1:15" x14ac:dyDescent="0.25">
      <c r="A20" s="16">
        <v>31401</v>
      </c>
      <c r="B20" s="17" t="s">
        <v>57</v>
      </c>
      <c r="C20" s="18">
        <v>2500</v>
      </c>
      <c r="D20" s="18">
        <v>2500</v>
      </c>
      <c r="E20" s="18">
        <v>2500</v>
      </c>
      <c r="F20" s="18">
        <v>2500</v>
      </c>
      <c r="G20" s="18">
        <v>2500</v>
      </c>
      <c r="H20" s="18">
        <v>2500</v>
      </c>
      <c r="I20" s="18">
        <v>2500</v>
      </c>
      <c r="J20" s="18">
        <v>2500</v>
      </c>
      <c r="K20" s="18">
        <v>2500</v>
      </c>
      <c r="L20" s="18">
        <v>2500</v>
      </c>
      <c r="M20" s="18">
        <v>2500</v>
      </c>
      <c r="N20" s="18">
        <v>2500</v>
      </c>
      <c r="O20" s="28">
        <f t="shared" ref="O20:O37" si="1">SUM(C20:N20)</f>
        <v>30000</v>
      </c>
    </row>
    <row r="21" spans="1:15" x14ac:dyDescent="0.25">
      <c r="A21" s="16">
        <v>31802</v>
      </c>
      <c r="B21" s="17" t="s">
        <v>58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500</v>
      </c>
      <c r="I21" s="18">
        <v>400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28">
        <f t="shared" si="1"/>
        <v>900</v>
      </c>
    </row>
    <row r="22" spans="1:15" ht="23.25" x14ac:dyDescent="0.25">
      <c r="A22" s="16">
        <v>32301</v>
      </c>
      <c r="B22" s="17" t="s">
        <v>59</v>
      </c>
      <c r="C22" s="18">
        <v>7756</v>
      </c>
      <c r="D22" s="18">
        <v>7756</v>
      </c>
      <c r="E22" s="18">
        <v>7756</v>
      </c>
      <c r="F22" s="18">
        <v>7756</v>
      </c>
      <c r="G22" s="18">
        <v>7756</v>
      </c>
      <c r="H22" s="18">
        <v>7756</v>
      </c>
      <c r="I22" s="18">
        <v>7756</v>
      </c>
      <c r="J22" s="18">
        <v>7756</v>
      </c>
      <c r="K22" s="18">
        <v>7756</v>
      </c>
      <c r="L22" s="18">
        <v>7756</v>
      </c>
      <c r="M22" s="18">
        <v>7756</v>
      </c>
      <c r="N22" s="18">
        <v>7761</v>
      </c>
      <c r="O22" s="28">
        <f t="shared" si="1"/>
        <v>93077</v>
      </c>
    </row>
    <row r="23" spans="1:15" x14ac:dyDescent="0.25">
      <c r="A23" s="16">
        <v>33601</v>
      </c>
      <c r="B23" s="17" t="s">
        <v>60</v>
      </c>
      <c r="C23" s="18">
        <v>0</v>
      </c>
      <c r="D23" s="18">
        <v>0</v>
      </c>
      <c r="E23" s="18">
        <v>0</v>
      </c>
      <c r="F23" s="18">
        <v>4000</v>
      </c>
      <c r="G23" s="18">
        <v>3000</v>
      </c>
      <c r="H23" s="18">
        <v>3000</v>
      </c>
      <c r="I23" s="18">
        <v>1000</v>
      </c>
      <c r="J23" s="18">
        <v>1000</v>
      </c>
      <c r="K23" s="18">
        <v>0</v>
      </c>
      <c r="L23" s="18">
        <v>0</v>
      </c>
      <c r="M23" s="18">
        <v>0</v>
      </c>
      <c r="N23" s="18">
        <v>0</v>
      </c>
      <c r="O23" s="28">
        <f t="shared" si="1"/>
        <v>12000</v>
      </c>
    </row>
    <row r="24" spans="1:15" x14ac:dyDescent="0.25">
      <c r="A24" s="16">
        <v>34501</v>
      </c>
      <c r="B24" s="17" t="s">
        <v>61</v>
      </c>
      <c r="C24" s="18">
        <v>0</v>
      </c>
      <c r="D24" s="18">
        <v>0</v>
      </c>
      <c r="E24" s="18">
        <v>0</v>
      </c>
      <c r="F24" s="18">
        <v>200000</v>
      </c>
      <c r="G24" s="18">
        <v>100000</v>
      </c>
      <c r="H24" s="18">
        <v>50000</v>
      </c>
      <c r="I24" s="18"/>
      <c r="J24" s="18">
        <v>0</v>
      </c>
      <c r="K24" s="18"/>
      <c r="L24" s="18"/>
      <c r="M24" s="18"/>
      <c r="N24" s="18"/>
      <c r="O24" s="28">
        <f t="shared" si="1"/>
        <v>350000</v>
      </c>
    </row>
    <row r="25" spans="1:15" ht="23.25" x14ac:dyDescent="0.25">
      <c r="A25" s="16">
        <v>35101</v>
      </c>
      <c r="B25" s="17" t="s">
        <v>62</v>
      </c>
      <c r="C25" s="18">
        <v>12108</v>
      </c>
      <c r="D25" s="18">
        <v>12108</v>
      </c>
      <c r="E25" s="18">
        <v>12108</v>
      </c>
      <c r="F25" s="18">
        <v>12108</v>
      </c>
      <c r="G25" s="18">
        <v>12108</v>
      </c>
      <c r="H25" s="18">
        <v>12108</v>
      </c>
      <c r="I25" s="18">
        <v>12108</v>
      </c>
      <c r="J25" s="18">
        <v>12108</v>
      </c>
      <c r="K25" s="18">
        <v>12108</v>
      </c>
      <c r="L25" s="18">
        <v>12108</v>
      </c>
      <c r="M25" s="18">
        <v>12108</v>
      </c>
      <c r="N25" s="18">
        <v>12119</v>
      </c>
      <c r="O25" s="28">
        <f t="shared" si="1"/>
        <v>145307</v>
      </c>
    </row>
    <row r="26" spans="1:15" ht="34.5" x14ac:dyDescent="0.25">
      <c r="A26" s="16">
        <v>35201</v>
      </c>
      <c r="B26" s="17" t="s">
        <v>63</v>
      </c>
      <c r="C26" s="18">
        <v>1542</v>
      </c>
      <c r="D26" s="18">
        <v>1542</v>
      </c>
      <c r="E26" s="18">
        <v>1542</v>
      </c>
      <c r="F26" s="18">
        <v>1542</v>
      </c>
      <c r="G26" s="18">
        <v>1542</v>
      </c>
      <c r="H26" s="18">
        <v>1542</v>
      </c>
      <c r="I26" s="18">
        <v>1542</v>
      </c>
      <c r="J26" s="18">
        <v>1542</v>
      </c>
      <c r="K26" s="18">
        <v>1542</v>
      </c>
      <c r="L26" s="18">
        <v>1542</v>
      </c>
      <c r="M26" s="18">
        <v>1542</v>
      </c>
      <c r="N26" s="18">
        <v>1552</v>
      </c>
      <c r="O26" s="28">
        <f t="shared" si="1"/>
        <v>18514</v>
      </c>
    </row>
    <row r="27" spans="1:15" ht="23.25" x14ac:dyDescent="0.25">
      <c r="A27" s="16">
        <v>35202</v>
      </c>
      <c r="B27" s="17" t="s">
        <v>64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10000</v>
      </c>
      <c r="I27" s="18">
        <v>10000</v>
      </c>
      <c r="J27" s="18">
        <v>10000</v>
      </c>
      <c r="K27" s="18">
        <v>14351</v>
      </c>
      <c r="L27" s="18">
        <v>0</v>
      </c>
      <c r="M27" s="18">
        <v>0</v>
      </c>
      <c r="N27" s="18">
        <v>0</v>
      </c>
      <c r="O27" s="28">
        <f t="shared" si="1"/>
        <v>44351</v>
      </c>
    </row>
    <row r="28" spans="1:15" ht="23.25" x14ac:dyDescent="0.25">
      <c r="A28" s="16">
        <v>35203</v>
      </c>
      <c r="B28" s="17" t="s">
        <v>65</v>
      </c>
      <c r="C28" s="18">
        <v>0</v>
      </c>
      <c r="D28" s="18">
        <v>0</v>
      </c>
      <c r="E28" s="18">
        <v>0</v>
      </c>
      <c r="F28" s="18">
        <v>0</v>
      </c>
      <c r="G28" s="18">
        <v>36160</v>
      </c>
      <c r="H28" s="18">
        <v>0</v>
      </c>
      <c r="I28" s="18">
        <v>0</v>
      </c>
      <c r="J28" s="18">
        <v>0</v>
      </c>
      <c r="K28" s="18">
        <v>36157</v>
      </c>
      <c r="L28" s="18">
        <v>0</v>
      </c>
      <c r="M28" s="18">
        <v>0</v>
      </c>
      <c r="N28" s="18">
        <v>0</v>
      </c>
      <c r="O28" s="28">
        <f t="shared" si="1"/>
        <v>72317</v>
      </c>
    </row>
    <row r="29" spans="1:15" ht="34.5" x14ac:dyDescent="0.25">
      <c r="A29" s="16">
        <v>35301</v>
      </c>
      <c r="B29" s="17" t="s">
        <v>66</v>
      </c>
      <c r="C29" s="18">
        <v>1908</v>
      </c>
      <c r="D29" s="18">
        <v>1908</v>
      </c>
      <c r="E29" s="18">
        <v>1908</v>
      </c>
      <c r="F29" s="18">
        <v>1908</v>
      </c>
      <c r="G29" s="18">
        <v>1908</v>
      </c>
      <c r="H29" s="18">
        <v>1908</v>
      </c>
      <c r="I29" s="18">
        <v>1908</v>
      </c>
      <c r="J29" s="18">
        <v>1908</v>
      </c>
      <c r="K29" s="18">
        <v>1908</v>
      </c>
      <c r="L29" s="18">
        <v>1908</v>
      </c>
      <c r="M29" s="18">
        <v>1908</v>
      </c>
      <c r="N29" s="18">
        <v>1916</v>
      </c>
      <c r="O29" s="28">
        <f t="shared" si="1"/>
        <v>22904</v>
      </c>
    </row>
    <row r="30" spans="1:15" ht="23.25" x14ac:dyDescent="0.25">
      <c r="A30" s="16">
        <v>35501</v>
      </c>
      <c r="B30" s="17" t="s">
        <v>67</v>
      </c>
      <c r="C30" s="18">
        <v>50000</v>
      </c>
      <c r="D30" s="18">
        <v>50000</v>
      </c>
      <c r="E30" s="18">
        <v>50000</v>
      </c>
      <c r="F30" s="18">
        <v>50000</v>
      </c>
      <c r="G30" s="18">
        <v>50000</v>
      </c>
      <c r="H30" s="18">
        <v>50000</v>
      </c>
      <c r="I30" s="18">
        <v>50000</v>
      </c>
      <c r="J30" s="18">
        <v>50000</v>
      </c>
      <c r="K30" s="18">
        <v>50000</v>
      </c>
      <c r="L30" s="18">
        <v>50000</v>
      </c>
      <c r="M30" s="18">
        <v>50000</v>
      </c>
      <c r="N30" s="18">
        <v>50000</v>
      </c>
      <c r="O30" s="28">
        <f t="shared" si="1"/>
        <v>600000</v>
      </c>
    </row>
    <row r="31" spans="1:15" x14ac:dyDescent="0.25">
      <c r="A31" s="16">
        <v>35901</v>
      </c>
      <c r="B31" s="17" t="s">
        <v>68</v>
      </c>
      <c r="C31" s="18">
        <v>1362</v>
      </c>
      <c r="D31" s="18">
        <v>1362</v>
      </c>
      <c r="E31" s="18">
        <v>1362</v>
      </c>
      <c r="F31" s="18">
        <v>1362</v>
      </c>
      <c r="G31" s="18">
        <v>1362</v>
      </c>
      <c r="H31" s="18">
        <v>1362</v>
      </c>
      <c r="I31" s="18">
        <v>1362</v>
      </c>
      <c r="J31" s="18">
        <v>1362</v>
      </c>
      <c r="K31" s="18">
        <v>1362</v>
      </c>
      <c r="L31" s="18">
        <v>1362</v>
      </c>
      <c r="M31" s="18">
        <v>1362</v>
      </c>
      <c r="N31" s="18">
        <v>1371</v>
      </c>
      <c r="O31" s="28">
        <f t="shared" si="1"/>
        <v>16353</v>
      </c>
    </row>
    <row r="32" spans="1:15" x14ac:dyDescent="0.25">
      <c r="A32" s="16">
        <v>37101</v>
      </c>
      <c r="B32" s="17" t="s">
        <v>69</v>
      </c>
      <c r="C32" s="18">
        <v>0</v>
      </c>
      <c r="D32" s="18">
        <v>0</v>
      </c>
      <c r="E32" s="18">
        <v>2000</v>
      </c>
      <c r="F32" s="18">
        <v>2000</v>
      </c>
      <c r="G32" s="18">
        <v>2000</v>
      </c>
      <c r="H32" s="18">
        <v>2000</v>
      </c>
      <c r="I32" s="18">
        <v>2000</v>
      </c>
      <c r="J32" s="18">
        <v>2000</v>
      </c>
      <c r="K32" s="18">
        <v>2000</v>
      </c>
      <c r="L32" s="18">
        <v>3500</v>
      </c>
      <c r="M32" s="18">
        <v>0</v>
      </c>
      <c r="N32" s="18">
        <v>0</v>
      </c>
      <c r="O32" s="28">
        <f t="shared" si="1"/>
        <v>17500</v>
      </c>
    </row>
    <row r="33" spans="1:15" x14ac:dyDescent="0.25">
      <c r="A33" s="16">
        <v>37201</v>
      </c>
      <c r="B33" s="17" t="s">
        <v>70</v>
      </c>
      <c r="C33" s="18">
        <v>0</v>
      </c>
      <c r="D33" s="18">
        <v>0</v>
      </c>
      <c r="E33" s="18">
        <v>600</v>
      </c>
      <c r="F33" s="18">
        <v>600</v>
      </c>
      <c r="G33" s="18">
        <v>600</v>
      </c>
      <c r="H33" s="18">
        <v>600</v>
      </c>
      <c r="I33" s="18">
        <v>600</v>
      </c>
      <c r="J33" s="18">
        <v>600</v>
      </c>
      <c r="K33" s="18">
        <v>600</v>
      </c>
      <c r="L33" s="18">
        <v>800</v>
      </c>
      <c r="M33" s="18">
        <v>0</v>
      </c>
      <c r="N33" s="18">
        <v>0</v>
      </c>
      <c r="O33" s="28">
        <f t="shared" si="1"/>
        <v>5000</v>
      </c>
    </row>
    <row r="34" spans="1:15" x14ac:dyDescent="0.25">
      <c r="A34" s="16">
        <v>37501</v>
      </c>
      <c r="B34" s="17" t="s">
        <v>71</v>
      </c>
      <c r="C34" s="18">
        <v>0</v>
      </c>
      <c r="D34" s="18">
        <v>0</v>
      </c>
      <c r="E34" s="18">
        <v>3000</v>
      </c>
      <c r="F34" s="18">
        <v>3000</v>
      </c>
      <c r="G34" s="18">
        <v>3000</v>
      </c>
      <c r="H34" s="18">
        <v>3000</v>
      </c>
      <c r="I34" s="18">
        <v>3000</v>
      </c>
      <c r="J34" s="18">
        <v>3000</v>
      </c>
      <c r="K34" s="18">
        <v>3000</v>
      </c>
      <c r="L34" s="18">
        <v>3000</v>
      </c>
      <c r="M34" s="18">
        <v>0</v>
      </c>
      <c r="N34" s="18">
        <v>0</v>
      </c>
      <c r="O34" s="28">
        <f t="shared" si="1"/>
        <v>24000</v>
      </c>
    </row>
    <row r="35" spans="1:15" x14ac:dyDescent="0.25">
      <c r="A35" s="16">
        <v>37901</v>
      </c>
      <c r="B35" s="17" t="s">
        <v>72</v>
      </c>
      <c r="C35" s="18">
        <v>0</v>
      </c>
      <c r="D35" s="18">
        <v>3500</v>
      </c>
      <c r="E35" s="18">
        <v>3500</v>
      </c>
      <c r="F35" s="18">
        <v>3500</v>
      </c>
      <c r="G35" s="18">
        <v>3500</v>
      </c>
      <c r="H35" s="18">
        <v>3500</v>
      </c>
      <c r="I35" s="18">
        <v>3500</v>
      </c>
      <c r="J35" s="18">
        <v>3500</v>
      </c>
      <c r="K35" s="18">
        <v>3500</v>
      </c>
      <c r="L35" s="18">
        <v>3500</v>
      </c>
      <c r="M35" s="18"/>
      <c r="N35" s="18">
        <v>0</v>
      </c>
      <c r="O35" s="28">
        <f t="shared" si="1"/>
        <v>31500</v>
      </c>
    </row>
    <row r="36" spans="1:15" x14ac:dyDescent="0.25">
      <c r="A36" s="16">
        <v>39201</v>
      </c>
      <c r="B36" s="17" t="s">
        <v>74</v>
      </c>
      <c r="C36" s="18">
        <v>0</v>
      </c>
      <c r="D36" s="18">
        <v>0</v>
      </c>
      <c r="E36" s="18">
        <v>0</v>
      </c>
      <c r="F36" s="18">
        <v>0</v>
      </c>
      <c r="G36" s="18">
        <v>90000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28">
        <f t="shared" si="1"/>
        <v>90000</v>
      </c>
    </row>
    <row r="37" spans="1:15" ht="24" thickBot="1" x14ac:dyDescent="0.3">
      <c r="A37" s="20">
        <v>39903</v>
      </c>
      <c r="B37" s="21" t="s">
        <v>75</v>
      </c>
      <c r="C37" s="22">
        <v>476</v>
      </c>
      <c r="D37" s="22">
        <v>476</v>
      </c>
      <c r="E37" s="22">
        <v>476</v>
      </c>
      <c r="F37" s="22">
        <v>476</v>
      </c>
      <c r="G37" s="22">
        <v>476</v>
      </c>
      <c r="H37" s="22">
        <v>476</v>
      </c>
      <c r="I37" s="22">
        <v>476</v>
      </c>
      <c r="J37" s="22">
        <v>476</v>
      </c>
      <c r="K37" s="22">
        <v>476</v>
      </c>
      <c r="L37" s="22">
        <v>476</v>
      </c>
      <c r="M37" s="22">
        <v>476</v>
      </c>
      <c r="N37" s="22">
        <v>485</v>
      </c>
      <c r="O37" s="23">
        <f t="shared" si="1"/>
        <v>5721</v>
      </c>
    </row>
    <row r="38" spans="1:15" ht="15.75" thickBot="1" x14ac:dyDescent="0.3">
      <c r="A38" s="31">
        <v>50000</v>
      </c>
      <c r="B38" s="32" t="s">
        <v>76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73"/>
    </row>
    <row r="39" spans="1:15" ht="15.75" thickBot="1" x14ac:dyDescent="0.3">
      <c r="A39" s="33"/>
      <c r="B39" s="74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6"/>
    </row>
    <row r="40" spans="1:15" ht="15.75" thickBot="1" x14ac:dyDescent="0.3">
      <c r="A40" s="77">
        <v>51501</v>
      </c>
      <c r="B40" s="78" t="s">
        <v>77</v>
      </c>
      <c r="C40" s="79">
        <v>0</v>
      </c>
      <c r="D40" s="79">
        <v>0</v>
      </c>
      <c r="E40" s="79">
        <v>0</v>
      </c>
      <c r="F40" s="79">
        <v>0</v>
      </c>
      <c r="G40" s="79">
        <v>50000</v>
      </c>
      <c r="H40" s="79">
        <v>50000</v>
      </c>
      <c r="I40" s="79">
        <v>50000</v>
      </c>
      <c r="J40" s="79">
        <v>50000</v>
      </c>
      <c r="K40" s="79">
        <v>0</v>
      </c>
      <c r="L40" s="79">
        <v>0</v>
      </c>
      <c r="M40" s="79">
        <v>0</v>
      </c>
      <c r="N40" s="80">
        <v>0</v>
      </c>
      <c r="O40" s="81">
        <f>SUM(C40:N40)</f>
        <v>200000</v>
      </c>
    </row>
    <row r="41" spans="1:15" ht="15.75" thickBot="1" x14ac:dyDescent="0.3">
      <c r="A41" s="66"/>
      <c r="B41" s="67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82">
        <f>SUM(O40)</f>
        <v>200000</v>
      </c>
    </row>
    <row r="42" spans="1:15" ht="15.75" thickBot="1" x14ac:dyDescent="0.3">
      <c r="A42" s="186" t="s">
        <v>85</v>
      </c>
      <c r="B42" s="187"/>
      <c r="C42" s="83">
        <f t="shared" ref="C42:N42" si="2">SUM(C3:C41)</f>
        <v>304318</v>
      </c>
      <c r="D42" s="83">
        <f t="shared" si="2"/>
        <v>307818</v>
      </c>
      <c r="E42" s="83">
        <f t="shared" si="2"/>
        <v>327918</v>
      </c>
      <c r="F42" s="83">
        <f t="shared" si="2"/>
        <v>574553</v>
      </c>
      <c r="G42" s="83">
        <f t="shared" si="2"/>
        <v>705428</v>
      </c>
      <c r="H42" s="83">
        <f t="shared" si="2"/>
        <v>463601</v>
      </c>
      <c r="I42" s="83">
        <f t="shared" si="2"/>
        <v>406163</v>
      </c>
      <c r="J42" s="83">
        <f t="shared" si="2"/>
        <v>386201</v>
      </c>
      <c r="K42" s="83">
        <f t="shared" si="2"/>
        <v>386426</v>
      </c>
      <c r="L42" s="83">
        <f t="shared" si="2"/>
        <v>327551</v>
      </c>
      <c r="M42" s="83">
        <f t="shared" si="2"/>
        <v>304118</v>
      </c>
      <c r="N42" s="83">
        <f t="shared" si="2"/>
        <v>227704</v>
      </c>
      <c r="O42" s="84">
        <f>SUM(C42:N42)</f>
        <v>4721799</v>
      </c>
    </row>
  </sheetData>
  <mergeCells count="1">
    <mergeCell ref="A42:B4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E30" sqref="E30"/>
    </sheetView>
  </sheetViews>
  <sheetFormatPr baseColWidth="10" defaultRowHeight="15" x14ac:dyDescent="0.25"/>
  <cols>
    <col min="1" max="1" width="60.42578125" customWidth="1"/>
    <col min="2" max="2" width="14.85546875" customWidth="1"/>
    <col min="4" max="4" width="14.85546875" customWidth="1"/>
    <col min="5" max="5" width="20" customWidth="1"/>
    <col min="6" max="6" width="20.28515625" customWidth="1"/>
    <col min="19" max="20" width="12.5703125" bestFit="1" customWidth="1"/>
  </cols>
  <sheetData>
    <row r="1" spans="1:20" x14ac:dyDescent="0.25">
      <c r="A1" s="195" t="s">
        <v>87</v>
      </c>
      <c r="B1" s="195"/>
      <c r="C1" s="195"/>
      <c r="D1" s="195"/>
      <c r="E1" s="195"/>
      <c r="F1" s="195"/>
      <c r="T1" s="2"/>
    </row>
    <row r="2" spans="1:20" ht="15.75" thickBot="1" x14ac:dyDescent="0.3">
      <c r="A2" s="195"/>
      <c r="B2" s="195"/>
      <c r="C2" s="195"/>
      <c r="D2" s="195"/>
      <c r="E2" s="195"/>
      <c r="F2" s="195"/>
      <c r="T2" s="2"/>
    </row>
    <row r="3" spans="1:20" ht="30" x14ac:dyDescent="0.25">
      <c r="A3" s="97" t="s">
        <v>25</v>
      </c>
      <c r="B3" s="98" t="s">
        <v>88</v>
      </c>
      <c r="C3" s="97" t="s">
        <v>89</v>
      </c>
      <c r="D3" s="97" t="s">
        <v>90</v>
      </c>
      <c r="E3" s="99" t="s">
        <v>91</v>
      </c>
      <c r="F3" s="100" t="s">
        <v>38</v>
      </c>
      <c r="G3" s="101" t="s">
        <v>26</v>
      </c>
      <c r="H3" s="102" t="s">
        <v>27</v>
      </c>
      <c r="I3" s="102" t="s">
        <v>28</v>
      </c>
      <c r="J3" s="102" t="s">
        <v>29</v>
      </c>
      <c r="K3" s="102" t="s">
        <v>30</v>
      </c>
      <c r="L3" s="102" t="s">
        <v>31</v>
      </c>
      <c r="M3" s="102" t="s">
        <v>32</v>
      </c>
      <c r="N3" s="102" t="s">
        <v>33</v>
      </c>
      <c r="O3" s="102" t="s">
        <v>34</v>
      </c>
      <c r="P3" s="102" t="s">
        <v>35</v>
      </c>
      <c r="Q3" s="102" t="s">
        <v>36</v>
      </c>
      <c r="R3" s="102" t="s">
        <v>37</v>
      </c>
      <c r="S3" s="102" t="s">
        <v>38</v>
      </c>
      <c r="T3" s="103"/>
    </row>
    <row r="4" spans="1:20" x14ac:dyDescent="0.25">
      <c r="A4" s="188" t="s">
        <v>92</v>
      </c>
      <c r="B4" s="188"/>
      <c r="C4" s="188"/>
      <c r="D4" s="188"/>
      <c r="E4" s="189"/>
      <c r="F4" s="104">
        <f>SUM(F5:F6)</f>
        <v>595200</v>
      </c>
      <c r="G4" s="105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7">
        <f>SUM(S5:S6)</f>
        <v>595200</v>
      </c>
    </row>
    <row r="5" spans="1:20" x14ac:dyDescent="0.25">
      <c r="A5" s="108" t="s">
        <v>93</v>
      </c>
      <c r="B5" s="109" t="s">
        <v>94</v>
      </c>
      <c r="C5" s="110">
        <v>12</v>
      </c>
      <c r="D5" s="110" t="s">
        <v>95</v>
      </c>
      <c r="E5" s="111">
        <v>26800</v>
      </c>
      <c r="F5" s="112">
        <f>+E5*C5</f>
        <v>321600</v>
      </c>
      <c r="G5" s="105">
        <v>49600</v>
      </c>
      <c r="H5" s="106">
        <v>49600</v>
      </c>
      <c r="I5" s="106">
        <v>49600</v>
      </c>
      <c r="J5" s="106">
        <v>49600</v>
      </c>
      <c r="K5" s="106">
        <v>49600</v>
      </c>
      <c r="L5" s="106">
        <v>49600</v>
      </c>
      <c r="M5" s="106">
        <v>49600</v>
      </c>
      <c r="N5" s="106">
        <v>49600</v>
      </c>
      <c r="O5" s="106">
        <v>49600</v>
      </c>
      <c r="P5" s="106">
        <v>49600</v>
      </c>
      <c r="Q5" s="106">
        <v>49600</v>
      </c>
      <c r="R5" s="106">
        <v>49600</v>
      </c>
      <c r="S5" s="113">
        <v>595200</v>
      </c>
      <c r="T5" s="107"/>
    </row>
    <row r="6" spans="1:20" x14ac:dyDescent="0.25">
      <c r="A6" s="108" t="s">
        <v>96</v>
      </c>
      <c r="B6" s="109" t="s">
        <v>94</v>
      </c>
      <c r="C6" s="110">
        <v>12</v>
      </c>
      <c r="D6" s="110" t="s">
        <v>95</v>
      </c>
      <c r="E6" s="111">
        <v>22800</v>
      </c>
      <c r="F6" s="112">
        <f>+E6*C6</f>
        <v>273600</v>
      </c>
      <c r="G6" s="105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7"/>
    </row>
    <row r="7" spans="1:20" x14ac:dyDescent="0.25">
      <c r="A7" s="188" t="s">
        <v>97</v>
      </c>
      <c r="B7" s="188"/>
      <c r="C7" s="188"/>
      <c r="D7" s="188"/>
      <c r="E7" s="189"/>
      <c r="F7" s="104">
        <f>SUM(F8:F9)</f>
        <v>32500</v>
      </c>
      <c r="G7" s="105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7"/>
    </row>
    <row r="8" spans="1:20" x14ac:dyDescent="0.25">
      <c r="A8" s="114" t="s">
        <v>98</v>
      </c>
      <c r="B8" s="115" t="s">
        <v>99</v>
      </c>
      <c r="C8" s="116">
        <v>5</v>
      </c>
      <c r="D8" s="116" t="s">
        <v>100</v>
      </c>
      <c r="E8" s="117">
        <v>2200</v>
      </c>
      <c r="F8" s="118">
        <v>7500</v>
      </c>
      <c r="G8" s="105"/>
      <c r="H8" s="106"/>
      <c r="I8" s="106">
        <v>2500</v>
      </c>
      <c r="J8" s="106"/>
      <c r="K8" s="106"/>
      <c r="L8" s="106">
        <v>2500</v>
      </c>
      <c r="M8" s="106"/>
      <c r="N8" s="106"/>
      <c r="O8" s="106">
        <v>2500</v>
      </c>
      <c r="P8" s="106"/>
      <c r="Q8" s="106"/>
      <c r="R8" s="106"/>
      <c r="S8" s="106">
        <f>SUM(G8:R8)</f>
        <v>7500</v>
      </c>
      <c r="T8" s="107">
        <f>SUM(S8:S9)</f>
        <v>32500</v>
      </c>
    </row>
    <row r="9" spans="1:20" x14ac:dyDescent="0.25">
      <c r="A9" s="114" t="s">
        <v>101</v>
      </c>
      <c r="B9" s="119" t="s">
        <v>102</v>
      </c>
      <c r="C9" s="116">
        <v>1</v>
      </c>
      <c r="D9" s="116" t="s">
        <v>103</v>
      </c>
      <c r="E9" s="117">
        <v>25000</v>
      </c>
      <c r="F9" s="118">
        <f>+E9*C9</f>
        <v>25000</v>
      </c>
      <c r="G9" s="105"/>
      <c r="H9" s="106"/>
      <c r="I9" s="106"/>
      <c r="J9" s="106">
        <v>12500</v>
      </c>
      <c r="K9" s="106"/>
      <c r="L9" s="106"/>
      <c r="M9" s="106">
        <v>12500</v>
      </c>
      <c r="N9" s="106"/>
      <c r="O9" s="106"/>
      <c r="P9" s="106"/>
      <c r="Q9" s="106"/>
      <c r="R9" s="106"/>
      <c r="S9" s="106">
        <f>SUM(G9:R9)</f>
        <v>25000</v>
      </c>
      <c r="T9" s="107"/>
    </row>
    <row r="10" spans="1:20" x14ac:dyDescent="0.25">
      <c r="A10" s="188" t="s">
        <v>104</v>
      </c>
      <c r="B10" s="188"/>
      <c r="C10" s="188"/>
      <c r="D10" s="188"/>
      <c r="E10" s="189"/>
      <c r="F10" s="190">
        <f>SUM(F12:F13)</f>
        <v>9500</v>
      </c>
      <c r="G10" s="105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7"/>
    </row>
    <row r="11" spans="1:20" x14ac:dyDescent="0.25">
      <c r="A11" s="188" t="s">
        <v>105</v>
      </c>
      <c r="B11" s="188"/>
      <c r="C11" s="188"/>
      <c r="D11" s="188"/>
      <c r="E11" s="189"/>
      <c r="F11" s="190"/>
      <c r="G11" s="105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7">
        <f>SUM(S12:S13)</f>
        <v>9500</v>
      </c>
    </row>
    <row r="12" spans="1:20" ht="28.5" x14ac:dyDescent="0.25">
      <c r="A12" s="108" t="s">
        <v>106</v>
      </c>
      <c r="B12" s="109" t="s">
        <v>107</v>
      </c>
      <c r="C12" s="110">
        <v>1</v>
      </c>
      <c r="D12" s="110" t="s">
        <v>108</v>
      </c>
      <c r="E12" s="120">
        <v>4500</v>
      </c>
      <c r="F12" s="112">
        <v>4500</v>
      </c>
      <c r="G12" s="105"/>
      <c r="H12" s="106"/>
      <c r="I12" s="106"/>
      <c r="J12" s="106">
        <v>4500</v>
      </c>
      <c r="K12" s="106"/>
      <c r="L12" s="106"/>
      <c r="M12" s="106"/>
      <c r="N12" s="106"/>
      <c r="O12" s="106"/>
      <c r="P12" s="106"/>
      <c r="Q12" s="106"/>
      <c r="R12" s="106"/>
      <c r="S12" s="106">
        <f>SUM(J12:R12)</f>
        <v>4500</v>
      </c>
      <c r="T12" s="107"/>
    </row>
    <row r="13" spans="1:20" x14ac:dyDescent="0.25">
      <c r="A13" s="108" t="s">
        <v>109</v>
      </c>
      <c r="B13" s="109" t="s">
        <v>107</v>
      </c>
      <c r="C13" s="110">
        <v>1</v>
      </c>
      <c r="D13" s="110" t="s">
        <v>108</v>
      </c>
      <c r="E13" s="120">
        <v>5000</v>
      </c>
      <c r="F13" s="112">
        <v>5000</v>
      </c>
      <c r="G13" s="105"/>
      <c r="H13" s="106"/>
      <c r="I13" s="106"/>
      <c r="J13" s="106"/>
      <c r="K13" s="106">
        <v>5000</v>
      </c>
      <c r="L13" s="106"/>
      <c r="M13" s="106"/>
      <c r="N13" s="106"/>
      <c r="O13" s="106"/>
      <c r="P13" s="106"/>
      <c r="Q13" s="106"/>
      <c r="R13" s="106"/>
      <c r="S13" s="106">
        <f>SUM(K13:R13)</f>
        <v>5000</v>
      </c>
      <c r="T13" s="107"/>
    </row>
    <row r="14" spans="1:20" x14ac:dyDescent="0.25">
      <c r="A14" s="188" t="s">
        <v>110</v>
      </c>
      <c r="B14" s="188"/>
      <c r="C14" s="188"/>
      <c r="D14" s="188"/>
      <c r="E14" s="189"/>
      <c r="F14" s="190">
        <f>SUM(F16:F18)</f>
        <v>68000</v>
      </c>
      <c r="G14" s="105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7"/>
    </row>
    <row r="15" spans="1:20" x14ac:dyDescent="0.25">
      <c r="A15" s="188" t="s">
        <v>111</v>
      </c>
      <c r="B15" s="188"/>
      <c r="C15" s="188"/>
      <c r="D15" s="188"/>
      <c r="E15" s="189"/>
      <c r="F15" s="190"/>
      <c r="G15" s="105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7">
        <f>SUM(S16+S17+S18)</f>
        <v>68000</v>
      </c>
    </row>
    <row r="16" spans="1:20" ht="28.5" x14ac:dyDescent="0.25">
      <c r="A16" s="108" t="s">
        <v>112</v>
      </c>
      <c r="B16" s="109" t="s">
        <v>113</v>
      </c>
      <c r="C16" s="110">
        <v>3</v>
      </c>
      <c r="D16" s="110" t="s">
        <v>108</v>
      </c>
      <c r="E16" s="121">
        <v>2000</v>
      </c>
      <c r="F16" s="122">
        <f>+E16*C16</f>
        <v>6000</v>
      </c>
      <c r="G16" s="105"/>
      <c r="H16" s="106"/>
      <c r="I16" s="106">
        <v>2000</v>
      </c>
      <c r="J16" s="106"/>
      <c r="K16" s="106"/>
      <c r="L16" s="106"/>
      <c r="M16" s="106">
        <v>2000</v>
      </c>
      <c r="N16" s="106"/>
      <c r="O16" s="106"/>
      <c r="P16" s="106"/>
      <c r="Q16" s="106">
        <v>2000</v>
      </c>
      <c r="R16" s="106"/>
      <c r="S16" s="106">
        <f>SUM(I16:R16)</f>
        <v>6000</v>
      </c>
      <c r="T16" s="103"/>
    </row>
    <row r="17" spans="1:20" x14ac:dyDescent="0.25">
      <c r="A17" s="108" t="s">
        <v>114</v>
      </c>
      <c r="B17" s="109"/>
      <c r="C17" s="110">
        <v>2</v>
      </c>
      <c r="D17" s="110" t="s">
        <v>108</v>
      </c>
      <c r="E17" s="121">
        <v>7000</v>
      </c>
      <c r="F17" s="122">
        <f>E17*C17</f>
        <v>14000</v>
      </c>
      <c r="G17" s="105"/>
      <c r="H17" s="106"/>
      <c r="I17" s="106"/>
      <c r="J17" s="106"/>
      <c r="K17" s="106">
        <v>7000</v>
      </c>
      <c r="L17" s="106"/>
      <c r="M17" s="106"/>
      <c r="N17" s="106"/>
      <c r="O17" s="106"/>
      <c r="P17" s="106"/>
      <c r="Q17" s="106">
        <v>7000</v>
      </c>
      <c r="R17" s="106"/>
      <c r="S17" s="106">
        <f>SUM(I17:R17)</f>
        <v>14000</v>
      </c>
      <c r="T17" s="103"/>
    </row>
    <row r="18" spans="1:20" x14ac:dyDescent="0.25">
      <c r="A18" s="108" t="s">
        <v>115</v>
      </c>
      <c r="B18" s="109" t="s">
        <v>116</v>
      </c>
      <c r="C18" s="110">
        <v>12</v>
      </c>
      <c r="D18" s="110" t="s">
        <v>100</v>
      </c>
      <c r="E18" s="121">
        <v>4000</v>
      </c>
      <c r="F18" s="122">
        <f>E18*C18</f>
        <v>48000</v>
      </c>
      <c r="G18" s="105"/>
      <c r="H18" s="106"/>
      <c r="I18" s="106">
        <v>4800</v>
      </c>
      <c r="J18" s="106">
        <v>4800</v>
      </c>
      <c r="K18" s="106">
        <v>4800</v>
      </c>
      <c r="L18" s="106">
        <v>4800</v>
      </c>
      <c r="M18" s="106">
        <v>4800</v>
      </c>
      <c r="N18" s="106">
        <v>4800</v>
      </c>
      <c r="O18" s="106">
        <v>4800</v>
      </c>
      <c r="P18" s="106">
        <v>4800</v>
      </c>
      <c r="Q18" s="106">
        <v>4800</v>
      </c>
      <c r="R18" s="106">
        <v>4800</v>
      </c>
      <c r="S18" s="106">
        <f>SUM(I18:R18)</f>
        <v>48000</v>
      </c>
      <c r="T18" s="103"/>
    </row>
    <row r="19" spans="1:20" x14ac:dyDescent="0.25">
      <c r="A19" s="191" t="s">
        <v>117</v>
      </c>
      <c r="B19" s="192"/>
      <c r="C19" s="192"/>
      <c r="D19" s="192"/>
      <c r="E19" s="192"/>
      <c r="F19" s="104">
        <f>SUM(F20:F21)</f>
        <v>80800</v>
      </c>
      <c r="G19" s="105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3">
        <f>SUM(S20:S21)</f>
        <v>80800</v>
      </c>
    </row>
    <row r="20" spans="1:20" ht="28.5" x14ac:dyDescent="0.25">
      <c r="A20" s="108" t="s">
        <v>118</v>
      </c>
      <c r="B20" s="109" t="s">
        <v>119</v>
      </c>
      <c r="C20" s="110">
        <v>1</v>
      </c>
      <c r="D20" s="110" t="s">
        <v>108</v>
      </c>
      <c r="E20" s="121">
        <v>34800</v>
      </c>
      <c r="F20" s="122">
        <f>+E20*C20</f>
        <v>34800</v>
      </c>
      <c r="G20" s="105"/>
      <c r="H20" s="106"/>
      <c r="I20" s="106"/>
      <c r="J20" s="106"/>
      <c r="K20" s="106">
        <v>34800</v>
      </c>
      <c r="L20" s="106"/>
      <c r="M20" s="106"/>
      <c r="N20" s="106"/>
      <c r="O20" s="106"/>
      <c r="P20" s="106"/>
      <c r="Q20" s="106"/>
      <c r="R20" s="106"/>
      <c r="S20" s="106">
        <f>SUM(I20:R20)</f>
        <v>34800</v>
      </c>
      <c r="T20" s="103"/>
    </row>
    <row r="21" spans="1:20" ht="28.5" x14ac:dyDescent="0.25">
      <c r="A21" s="114" t="s">
        <v>120</v>
      </c>
      <c r="B21" s="119"/>
      <c r="C21" s="116">
        <v>1</v>
      </c>
      <c r="D21" s="116" t="s">
        <v>108</v>
      </c>
      <c r="E21" s="123">
        <v>46000</v>
      </c>
      <c r="F21" s="118">
        <f>+E21*C21</f>
        <v>46000</v>
      </c>
      <c r="G21" s="105"/>
      <c r="H21" s="106"/>
      <c r="I21" s="106"/>
      <c r="J21" s="106"/>
      <c r="K21" s="106"/>
      <c r="L21" s="106">
        <v>15000</v>
      </c>
      <c r="M21" s="106">
        <v>15000</v>
      </c>
      <c r="N21" s="106">
        <v>16000</v>
      </c>
      <c r="O21" s="106"/>
      <c r="P21" s="106"/>
      <c r="Q21" s="106"/>
      <c r="R21" s="106"/>
      <c r="S21" s="106">
        <f>SUM(L21:R21)</f>
        <v>46000</v>
      </c>
      <c r="T21" s="103"/>
    </row>
    <row r="22" spans="1:20" x14ac:dyDescent="0.25">
      <c r="A22" s="108"/>
      <c r="B22" s="109"/>
      <c r="C22" s="110"/>
      <c r="D22" s="110"/>
      <c r="E22" s="121"/>
      <c r="F22" s="124"/>
      <c r="G22" s="105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7">
        <f>T4+T8+T11+T15+T19</f>
        <v>786000</v>
      </c>
    </row>
    <row r="23" spans="1:20" ht="15.75" thickBot="1" x14ac:dyDescent="0.3">
      <c r="A23" s="193" t="s">
        <v>38</v>
      </c>
      <c r="B23" s="193"/>
      <c r="C23" s="193"/>
      <c r="D23" s="193"/>
      <c r="E23" s="194"/>
      <c r="F23" s="125">
        <f>F4+F7+F10+F14+F19</f>
        <v>786000</v>
      </c>
      <c r="S23" s="96"/>
      <c r="T23" s="2"/>
    </row>
  </sheetData>
  <mergeCells count="11">
    <mergeCell ref="A1:F2"/>
    <mergeCell ref="A4:E4"/>
    <mergeCell ref="A7:E7"/>
    <mergeCell ref="A10:E10"/>
    <mergeCell ref="F10:F11"/>
    <mergeCell ref="A11:E11"/>
    <mergeCell ref="A14:E14"/>
    <mergeCell ref="F14:F15"/>
    <mergeCell ref="A15:E15"/>
    <mergeCell ref="A19:E19"/>
    <mergeCell ref="A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ART. 16 </vt:lpstr>
      <vt:lpstr>METOLOGÍA</vt:lpstr>
      <vt:lpstr>Programas</vt:lpstr>
      <vt:lpstr>Planeaciónn y Conducción</vt:lpstr>
      <vt:lpstr>Cuenca Rio Ayuquila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Martínez</dc:creator>
  <cp:lastModifiedBy>Maria del Rosario Amezcua Rodriguez</cp:lastModifiedBy>
  <cp:lastPrinted>2025-03-13T20:41:08Z</cp:lastPrinted>
  <dcterms:created xsi:type="dcterms:W3CDTF">2021-03-11T17:50:17Z</dcterms:created>
  <dcterms:modified xsi:type="dcterms:W3CDTF">2025-03-14T19:23:40Z</dcterms:modified>
</cp:coreProperties>
</file>